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24226"/>
  <xr:revisionPtr revIDLastSave="0" documentId="13_ncr:1_{7F625902-B191-4376-B59E-5FD094DAA20F}" xr6:coauthVersionLast="47" xr6:coauthVersionMax="47" xr10:uidLastSave="{00000000-0000-0000-0000-000000000000}"/>
  <workbookProtection workbookAlgorithmName="SHA-512" workbookHashValue="pg9ajAz1/020YWdFjd8YUvcznwF1qfrXVk0VpEhNeVz3BYKlfLiIgoirXqS1fCSNHN7AMw8apv9Aa0B/933tuQ==" workbookSaltValue="Yzdrje6gWXvsmkX5jAjp1g==" workbookSpinCount="100000" lockStructure="1"/>
  <bookViews>
    <workbookView xWindow="-108" yWindow="-108" windowWidth="23256" windowHeight="12576" xr2:uid="{00000000-000D-0000-FFFF-FFFF00000000}"/>
  </bookViews>
  <sheets>
    <sheet name="How to use" sheetId="13" r:id="rId1"/>
    <sheet name="DFMEA Action Priority" sheetId="7" r:id="rId2"/>
    <sheet name="PFMEA Action Priority" sheetId="9" r:id="rId3"/>
    <sheet name="DFMEA-Severity" sheetId="1" state="hidden" r:id="rId4"/>
    <sheet name="DFMEA-Occurence" sheetId="2" state="hidden" r:id="rId5"/>
    <sheet name="DFMEA-Detection" sheetId="3" state="hidden" r:id="rId6"/>
    <sheet name="PFMEA-Severity" sheetId="4" state="hidden" r:id="rId7"/>
    <sheet name="PFMEA-Occurrence" sheetId="5" state="hidden" r:id="rId8"/>
    <sheet name="PFMEA-Detection" sheetId="6" state="hidden" r:id="rId9"/>
    <sheet name="List" sheetId="8" state="hidden" r:id="rId10"/>
    <sheet name="DFMEA AP Calc" sheetId="10" state="hidden" r:id="rId11"/>
    <sheet name="PFMEA AP Calc"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2" l="1"/>
  <c r="C5" i="12" s="1" a="1"/>
  <c r="C5" i="12" s="1"/>
  <c r="B2" i="12"/>
  <c r="B5" i="12" s="1" a="1"/>
  <c r="B5" i="12" s="1"/>
  <c r="A2" i="12"/>
  <c r="A5" i="12" s="1" a="1"/>
  <c r="A5" i="12" s="1"/>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 r="C2" i="10"/>
  <c r="C5" i="10" s="1" a="1"/>
  <c r="C5" i="10" s="1"/>
  <c r="B2" i="10"/>
  <c r="B5" i="10" s="1" a="1"/>
  <c r="B5" i="10" s="1"/>
  <c r="A2" i="10"/>
  <c r="A5" i="10" s="1" a="1"/>
  <c r="A5" i="10" s="1"/>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3" i="10"/>
  <c r="G22" i="9"/>
  <c r="G14" i="9"/>
  <c r="G10" i="9"/>
  <c r="D19" i="9"/>
  <c r="D14" i="9"/>
  <c r="D10" i="9"/>
  <c r="A28" i="9"/>
  <c r="A21" i="9"/>
  <c r="A14" i="9"/>
  <c r="A10" i="9"/>
  <c r="G22" i="7"/>
  <c r="G14" i="7"/>
  <c r="G10" i="7"/>
  <c r="D14" i="7"/>
  <c r="D10" i="7"/>
  <c r="A14" i="7"/>
  <c r="A10" i="7"/>
  <c r="D5" i="12" l="1"/>
  <c r="D30" i="9" s="1"/>
  <c r="D5" i="10"/>
  <c r="D30"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<sst xmlns="http://schemas.openxmlformats.org/spreadsheetml/2006/main" count="723" uniqueCount="262">
  <si>
    <t>fldSeverityRating</t>
  </si>
  <si>
    <t>fldGrade</t>
  </si>
  <si>
    <t>fldNarration</t>
  </si>
  <si>
    <t>fldExample</t>
  </si>
  <si>
    <t>Very low</t>
  </si>
  <si>
    <t>Low</t>
  </si>
  <si>
    <t>Moderate</t>
  </si>
  <si>
    <t>Very objectionable appearance, sound, vibration, harshness, or haptics.</t>
  </si>
  <si>
    <t>Degradation of secondary vehicle function</t>
  </si>
  <si>
    <t>Loss of secondary vehicle function.</t>
  </si>
  <si>
    <t>High</t>
  </si>
  <si>
    <t>Degradation of primary vehicle function necessary for normal driving during expected service life.</t>
  </si>
  <si>
    <t>Loss of primary vehicle function necessary for normal driving during expected service life.</t>
  </si>
  <si>
    <t>Very High</t>
  </si>
  <si>
    <t>Noncompliance with regulations.</t>
  </si>
  <si>
    <t>Affects safe operation of the vehicle and/or other vehicles, the health of driver or passenger(s) or road users or pedestrians.</t>
  </si>
  <si>
    <t>fldOccRating</t>
  </si>
  <si>
    <t>Failure eliminated through prevention control and failure cause is not possible by design.</t>
  </si>
  <si>
    <t/>
  </si>
  <si>
    <t>Very high</t>
  </si>
  <si>
    <t>Very high test</t>
  </si>
  <si>
    <t>fldDetectRating</t>
  </si>
  <si>
    <t>fldOpportunity</t>
  </si>
  <si>
    <t>Test procedure yet to be developed.</t>
  </si>
  <si>
    <t>fldNarrationYourPlant</t>
  </si>
  <si>
    <t>fldNarrationShipToPlant</t>
  </si>
  <si>
    <t>fldNarrationEndUser</t>
  </si>
  <si>
    <t>No discernible effect</t>
  </si>
  <si>
    <t>No discernible effect or no effect</t>
  </si>
  <si>
    <t>A portion of the production run may have to be reworked in-station before it is processed</t>
  </si>
  <si>
    <t>Defective product triggers significant reaction plan; additional defective products not likely; sort not required</t>
  </si>
  <si>
    <t>100% of production run may have to be reworked in station before it is processed</t>
  </si>
  <si>
    <t>Less than 100% of product affected; strong possibility for additional defective product; sort required; no line shutdown</t>
  </si>
  <si>
    <t>Degradation of secondary vehicle function.</t>
  </si>
  <si>
    <t>100% of production run may have to be reworked off line and accepted</t>
  </si>
  <si>
    <t>Line shutdown up to one hour</t>
  </si>
  <si>
    <t>Line shutdown form 1 hour up to full production shift; stop shipment possible; field repair or replacement requirement (Assembly to End User) other than for regulatory noncompliance</t>
  </si>
  <si>
    <t>100% of production run affected may have to be scrapped. Failure may result in in-plant regulatory noncompliance or may have a chronic health and/or safety risk for the manufacturing or assembly worker.</t>
  </si>
  <si>
    <t>Failure may result in in-plant regulatory noncompliance</t>
  </si>
  <si>
    <t>Failure may result in an acute health and/or safety risk for the manufacturing or assembly worker</t>
  </si>
  <si>
    <t>fldOCCRating</t>
  </si>
  <si>
    <t>fldControlType</t>
  </si>
  <si>
    <t>fldPreventionControl</t>
  </si>
  <si>
    <t>fldDetectionRating</t>
  </si>
  <si>
    <t>fldMethodMaturity</t>
  </si>
  <si>
    <t>No discernible effect.</t>
  </si>
  <si>
    <t>Slightly objectionable appearance, sound, vibration, harshness, or haptics.</t>
  </si>
  <si>
    <t>Moderately objectionable appearance, sound, vibration, harshness, or haptics.</t>
  </si>
  <si>
    <t>Detail changes to known design (same application, with minor change in duty cycle or operating conditions) and testing or field experience under comparable operating conditions, or new design with successfully completed test procedure.     Design expected to conform to standards and Best Practices, considering Lessons Learned from previous designs. Prevention controls capable of finding deficiencies in the product related to the failure cause and predict conformance of production design.</t>
  </si>
  <si>
    <t>Almost identical design with short-term field exposure. Similar application, with minor change in duty cycle or operating conditions. Previous testing or field experience.                                           Predecessor design and changes for new design conform to best practices, standards, and specifications. Prevention controls capable of finding deficiencies in the product related to the failure cause and indicate likely design conformance.</t>
  </si>
  <si>
    <t>New design based on similar technology and materials. New application or change in duty cycle / operating conditions. No product verification and/or validation experience.                                                 Standards, best practices, and design rules apply to the baseline design, but not the innovations. Prevention controls provide limited indication of performance.</t>
  </si>
  <si>
    <t>First use of design with technical innovations or materials on a new application. New application or change in duty cycle / operating conditions. No product verification and/or validation experience.            Few existing standards and best practices, not directly applicable for this design. Prevention controls not a reliable indicator of field performance.</t>
  </si>
  <si>
    <t>First application of new technology anywhere without operating experience and/or under uncontrolled operating conditions. No product verification and /or validation experience.     Standard do not exist and best practices have not yet been determined. Prevention controls not a reliable indicator of field performance.</t>
  </si>
  <si>
    <t>Very Low</t>
  </si>
  <si>
    <t>Pass-Fail Testing</t>
  </si>
  <si>
    <t>Test-to-Failure</t>
  </si>
  <si>
    <t>Degradation Testing</t>
  </si>
  <si>
    <t>Test method not designed specifically to detect failure mode or cause.</t>
  </si>
  <si>
    <t>Test method not defined</t>
  </si>
  <si>
    <t>New test method; not proven.</t>
  </si>
  <si>
    <t>Moderately High</t>
  </si>
  <si>
    <t>Moderately Low</t>
  </si>
  <si>
    <t>Defective product triggers no reaction plan; additional defective products not likely; sort not required; requires feedback to supplier.</t>
  </si>
  <si>
    <t>Defective product triggers minor significant reaction plan; additional defective products not likely; sort not required</t>
  </si>
  <si>
    <t>Slight inconvenience to process, operation, or operator</t>
  </si>
  <si>
    <t>A portion of the production run may have to be reworked off line and accepted</t>
  </si>
  <si>
    <t>Product may have to be sorted and a portion (less than 100%) scrapped; deviation from primary process; decreased line speed or added manpower</t>
  </si>
  <si>
    <t>Extremely Low</t>
  </si>
  <si>
    <t>Technical</t>
  </si>
  <si>
    <t>Prevention controls are extremely effective in preventing failure cause from occurring due to design (e.g. part geometry) or process (e.g. fixture or tooling design). Intent of prevention controls- Failure mode cannot be physically conduced due to the failure Cause.</t>
  </si>
  <si>
    <t>Best Practices: Behavioural or Technical</t>
  </si>
  <si>
    <t>Prevention Controls are highly effective in preventing failure cause.</t>
  </si>
  <si>
    <t>Behavioural or Technical</t>
  </si>
  <si>
    <t>Prevention Controls are effective in preventing failure cause.</t>
  </si>
  <si>
    <t>Prevention controls somewhat effective in preventing failure cause.</t>
  </si>
  <si>
    <t>Extremely High</t>
  </si>
  <si>
    <t>Behavioural</t>
  </si>
  <si>
    <t>None</t>
  </si>
  <si>
    <t>Prevention controls will have little effect in preventing failure cause.</t>
  </si>
  <si>
    <t>No prevention controls</t>
  </si>
  <si>
    <t>Failure mode cannot be physically produced as-designed or processed, or detection methods proven to always detect the failure mode or failure cause.</t>
  </si>
  <si>
    <t>Detection method has been proven to be effective and reliable (e.g. plant has experience with method, error-proofing verifications, etc).</t>
  </si>
  <si>
    <t xml:space="preserve">Machine-Based detection method that will detect the cause and prevent the failure mode (discrepant part) from being produced. </t>
  </si>
  <si>
    <t>Machine-based automated detection method that will detect the failure mode in-station, prevent further processing or system will identify the product as discrepant and allow it to automatically move forward in the process until the designated reject unload area. Discrepant product will be controlled by a robust system that will prevent outflow of the product from the facility.</t>
  </si>
  <si>
    <t>Machine-based automated detection method that will detect the failure mode downstream, prevent further processing or system will identify the product as discrepant and allow it to automatically move forward in the process until the designated reject unload area. Discrepant product will be controlled by a robust system that will prevent outflow of the product from the facility.</t>
  </si>
  <si>
    <t>Test or inspection method has been proven to be effective and reliable (e.g. plant has experience with method; gauge R&amp;R results are acceptable on comparable process or this application, etc).</t>
  </si>
  <si>
    <t>Machine-based detection (semi-automated with notification by light, buzzer, etc.), or use of inspection equipment such as a coordinate measuring machine that will detect failure mode or failure cause (including product sample checks).</t>
  </si>
  <si>
    <t>Human inspection (visual, tactile, audible), or use of manual gauging (attribute or variable) that will detect the failure mode or failure cause (including product sample checks).</t>
  </si>
  <si>
    <t>Human inspection (visual, tactile, audible), or use of manual gauging (attribute or variable) that should detect the failure mode or failure cause.</t>
  </si>
  <si>
    <t>It is unlikely that the testing or inspection method will detect the failure mode.</t>
  </si>
  <si>
    <t>No testing or inspection method has been established or is known.</t>
  </si>
  <si>
    <t>The failure mode is not easily detected through random or sporadic audits.</t>
  </si>
  <si>
    <t>The failure mode will not or cannot be detected.</t>
  </si>
  <si>
    <t>Select Occurrence Rating</t>
  </si>
  <si>
    <t>Select Detection Rating</t>
  </si>
  <si>
    <t>Select Severity Rating</t>
  </si>
  <si>
    <t>Effect</t>
  </si>
  <si>
    <t>Severity Criteria</t>
  </si>
  <si>
    <t>Prediction of Failure Cause Occurring</t>
  </si>
  <si>
    <t>Occurrence Criteria- DFMEA</t>
  </si>
  <si>
    <t>Ability to Detect</t>
  </si>
  <si>
    <t>Detection Method Maturity</t>
  </si>
  <si>
    <t>Opportunity for Detection</t>
  </si>
  <si>
    <t>Design FMEA Action Priority evaluation Guide</t>
  </si>
  <si>
    <t>based on AIAG-VDA harmonized FMEA Handbook -June 2019</t>
  </si>
  <si>
    <t>Process FMEA Action Priority evaluation Guide</t>
  </si>
  <si>
    <t>Impact to Your Plant</t>
  </si>
  <si>
    <t>Impact to Ship-to-Plant (when known)</t>
  </si>
  <si>
    <t>Impact to End User (when known)</t>
  </si>
  <si>
    <t>Type of Control</t>
  </si>
  <si>
    <t>Prevention Comtrols</t>
  </si>
  <si>
    <t>Action Priority</t>
  </si>
  <si>
    <t>S</t>
  </si>
  <si>
    <t>O</t>
  </si>
  <si>
    <t>D</t>
  </si>
  <si>
    <t>SGrp</t>
  </si>
  <si>
    <t>Ogrp</t>
  </si>
  <si>
    <t>Dgrp</t>
  </si>
  <si>
    <t>CONC</t>
  </si>
  <si>
    <t>conc</t>
  </si>
  <si>
    <t>111</t>
  </si>
  <si>
    <t>112</t>
  </si>
  <si>
    <t>113</t>
  </si>
  <si>
    <t>114</t>
  </si>
  <si>
    <t>121</t>
  </si>
  <si>
    <t>122</t>
  </si>
  <si>
    <t>123</t>
  </si>
  <si>
    <t>124</t>
  </si>
  <si>
    <t>131</t>
  </si>
  <si>
    <t>132</t>
  </si>
  <si>
    <t>133</t>
  </si>
  <si>
    <t>134</t>
  </si>
  <si>
    <t>141</t>
  </si>
  <si>
    <t>142</t>
  </si>
  <si>
    <t>143</t>
  </si>
  <si>
    <t>144</t>
  </si>
  <si>
    <t>151</t>
  </si>
  <si>
    <t>152</t>
  </si>
  <si>
    <t>153</t>
  </si>
  <si>
    <t>154</t>
  </si>
  <si>
    <t>211</t>
  </si>
  <si>
    <t>212</t>
  </si>
  <si>
    <t>213</t>
  </si>
  <si>
    <t>214</t>
  </si>
  <si>
    <t>221</t>
  </si>
  <si>
    <t>222</t>
  </si>
  <si>
    <t>223</t>
  </si>
  <si>
    <t>224</t>
  </si>
  <si>
    <t>231</t>
  </si>
  <si>
    <t>232</t>
  </si>
  <si>
    <t>233</t>
  </si>
  <si>
    <t>234</t>
  </si>
  <si>
    <t>241</t>
  </si>
  <si>
    <t>242</t>
  </si>
  <si>
    <t>243</t>
  </si>
  <si>
    <t>244</t>
  </si>
  <si>
    <t>251</t>
  </si>
  <si>
    <t>252</t>
  </si>
  <si>
    <t>253</t>
  </si>
  <si>
    <t>254</t>
  </si>
  <si>
    <t>311</t>
  </si>
  <si>
    <t>312</t>
  </si>
  <si>
    <t>313</t>
  </si>
  <si>
    <t>314</t>
  </si>
  <si>
    <t>321</t>
  </si>
  <si>
    <t>322</t>
  </si>
  <si>
    <t>323</t>
  </si>
  <si>
    <t>324</t>
  </si>
  <si>
    <t>331</t>
  </si>
  <si>
    <t>332</t>
  </si>
  <si>
    <t>333</t>
  </si>
  <si>
    <t>334</t>
  </si>
  <si>
    <t>341</t>
  </si>
  <si>
    <t>342</t>
  </si>
  <si>
    <t>343</t>
  </si>
  <si>
    <t>344</t>
  </si>
  <si>
    <t>351</t>
  </si>
  <si>
    <t>352</t>
  </si>
  <si>
    <t>353</t>
  </si>
  <si>
    <t>354</t>
  </si>
  <si>
    <t>411</t>
  </si>
  <si>
    <t>412</t>
  </si>
  <si>
    <t>413</t>
  </si>
  <si>
    <t>414</t>
  </si>
  <si>
    <t>421</t>
  </si>
  <si>
    <t>422</t>
  </si>
  <si>
    <t>423</t>
  </si>
  <si>
    <t>424</t>
  </si>
  <si>
    <t>431</t>
  </si>
  <si>
    <t>432</t>
  </si>
  <si>
    <t>433</t>
  </si>
  <si>
    <t>434</t>
  </si>
  <si>
    <t>441</t>
  </si>
  <si>
    <t>442</t>
  </si>
  <si>
    <t>443</t>
  </si>
  <si>
    <t>444</t>
  </si>
  <si>
    <t>451</t>
  </si>
  <si>
    <t>452</t>
  </si>
  <si>
    <t>453</t>
  </si>
  <si>
    <t>454</t>
  </si>
  <si>
    <t>511</t>
  </si>
  <si>
    <t>512</t>
  </si>
  <si>
    <t>513</t>
  </si>
  <si>
    <t>514</t>
  </si>
  <si>
    <t>521</t>
  </si>
  <si>
    <t>522</t>
  </si>
  <si>
    <t>523</t>
  </si>
  <si>
    <t>524</t>
  </si>
  <si>
    <t>531</t>
  </si>
  <si>
    <t>532</t>
  </si>
  <si>
    <t>533</t>
  </si>
  <si>
    <t>534</t>
  </si>
  <si>
    <t>541</t>
  </si>
  <si>
    <t>542</t>
  </si>
  <si>
    <t>543</t>
  </si>
  <si>
    <t>544</t>
  </si>
  <si>
    <t>551</t>
  </si>
  <si>
    <t>552</t>
  </si>
  <si>
    <t>553</t>
  </si>
  <si>
    <t>554</t>
  </si>
  <si>
    <t>HIGH</t>
  </si>
  <si>
    <t>MEDIUM</t>
  </si>
  <si>
    <t>LOW</t>
  </si>
  <si>
    <t>RPN was a multiplication of Severity, Occurrence and Detection Ratings. It did not assign any priority to Severity Occurrence or Detection. The practice of FMEA recommends that Severity be assigned the highest priority, followed by Occurrence and Detection in that order. Action Priority overcomes this shortcoming. Action Priorities are classified into three categories High, Medium and Low. They are easy to follow.</t>
  </si>
  <si>
    <t>Action Priority is an important guideline displayed by this guide. Action Priority (AP) is designed to replace the erstwhile Risk Priority Number ( RPN).</t>
  </si>
  <si>
    <t>How to use this Guide?</t>
  </si>
  <si>
    <t>Action Priority Medium (M)</t>
  </si>
  <si>
    <t>Action Priority High (H)</t>
  </si>
  <si>
    <t>Action Priority Low (L)</t>
  </si>
  <si>
    <t>&lt;&lt; Select or type in</t>
  </si>
  <si>
    <t>This Guide is created by Symphony Technologies as a ready reckoner to help FMEA practitioners</t>
  </si>
  <si>
    <t>Symphony Technologies provide resources, software and consulting for Quality, Design and Manufacturing.</t>
  </si>
  <si>
    <t>mail@symphonytech.com</t>
  </si>
  <si>
    <t>Software for performing FMEA based on AIAG-VDA guidelines</t>
  </si>
  <si>
    <t>Download evaluation version from</t>
  </si>
  <si>
    <t>https://www.symphonytech.com/fmea_vda.htm</t>
  </si>
  <si>
    <t xml:space="preserve">Write to us with your queries and suggestions to improve this guide &gt;&gt; </t>
  </si>
  <si>
    <t>Visit SymphonyTech website for updates on Quality, Manufacturing and Design &gt;&gt;</t>
  </si>
  <si>
    <t>Software for FMEA based on AIAG-VDA guidelines</t>
  </si>
  <si>
    <t>Sponsored by:</t>
  </si>
  <si>
    <t>Visit to explore features and down evaluation</t>
  </si>
  <si>
    <t>How does this guide help you?</t>
  </si>
  <si>
    <r>
      <t xml:space="preserve">Performing Design and Process FMEA, it is important to assess your Risks correctly. Risks associated with Failure are evaluated with the Severity, Occurrence and Detection Ratings given to the Effects and Causes of Failure. This guide is a spreadsheet based ready reference that will help you quickly evaluate Risk and calculate Action Priority. </t>
    </r>
    <r>
      <rPr>
        <sz val="10"/>
        <color theme="4"/>
        <rFont val="Tahoma"/>
        <family val="2"/>
      </rPr>
      <t>This guide is based on the recommendations made by the Harmonized AIAG- VDA FMEA Handbook (First Edition) published in June 2019</t>
    </r>
    <r>
      <rPr>
        <sz val="10"/>
        <color theme="1"/>
        <rFont val="Tahoma"/>
        <family val="2"/>
      </rPr>
      <t>.</t>
    </r>
  </si>
  <si>
    <t>All you need to do is to enter the Severity, Occurrence and Detection Ratings associated with the Risk of Failure, each on a scale of 1 to 10 in the designated boxes highlighted yellow. This guide will display details of Severity Occurrence and Detection grades and other guidelines of use. Use separate tabs provided for DFMEA and PFMEA.</t>
  </si>
  <si>
    <t>This is the Highest priority for review and action. The team needs to either identify an appropriate action to improve Prevention and/ or Detection Controls or justify and document why current controls are adequate.</t>
  </si>
  <si>
    <t>This is a Medium priority for review and action. The team should identify appropriate actions to improve Prevention and/ or Detection controls or at the discretion of the company, justify and document why controls are adequate.</t>
  </si>
  <si>
    <t>This is a Low priority for review and action. The team could identify actions to improve Prevention or Detection controls.</t>
  </si>
  <si>
    <t>Extremely low</t>
  </si>
  <si>
    <t>Almost identical mature design with long term field exposure. Same application, with comparable duty cycle and operating conditions. Testing or field experience under comparable operating conditions. Design expected to conforms to standards and best practices, considering lessons learned from previous designs, with significant margins of confidence. Prevention controls capable of finding deficiencies in the product related to the failure cause and indicate confidence in design conformance</t>
  </si>
  <si>
    <t xml:space="preserve">Detail changes to previous design, using proven technology and materials. Similar application, duty cycle or operating conditions. Previous testing or field experience, or new design with some test experience related to the failure.                                Design addresses lessons learned from previous designs. Best Practices re-evaluated for this design but have not yet been proven. Prevention controls capable of finding deficiencies in the product related to the failure cause and provide some indication of performance. </t>
  </si>
  <si>
    <t xml:space="preserve">Similar to previous designs, using existing technology and materials. Similar application, with changes in duty cycle or operating conditions. Previous testing or field experience.             Standards and design rules exist but are insufficient to ensure that the failure cause will not occur. Prevention controls provide some ability to prevent a failure cause. </t>
  </si>
  <si>
    <t>First use of design with technical innovations or materials within the company. New application or change in duty cycle / operating conditions. No product verification and/or validation experience. Prevention controls not targeted to identify performance to specific requirements.</t>
  </si>
  <si>
    <t>Extremely high</t>
  </si>
  <si>
    <t>Prior testing confirmed that failure mode or cause cannot occur, or detection methods proven to always detect the failure mode or failure mode or failure cause.</t>
  </si>
  <si>
    <t>Proven Test method for verification of functionality or validation of performance, quality, reliability and durability; planned timing is sufficient to modify production tools before release for production.</t>
  </si>
  <si>
    <t>Proven Test method for verification of functionality or validation of performance, quality, reliability and durability; planned timing is later in the product development cycle such that test failures may result in production delays for re-design and/or re-tooling.</t>
  </si>
  <si>
    <t>Pass-Fail, Test-to-Fail, Degradation Testing</t>
  </si>
  <si>
    <t>Line shutdown greater than full production shift; stop shipment possible; field repaired or replacement require (Assembly to End User) other than for regulatory noncompliance. Failure may result in in-plant regulatory noncompliance or may have a chronic health and/or safety risk for the manufacturing or assembly worker.</t>
  </si>
  <si>
    <t>System has been proven to be effective and reliable (e.g. plant has experience with method on identical process or this application), gauge R&amp;R results are acceptable, etc.</t>
  </si>
  <si>
    <t>Test or inspection method has not been proven to be effective and reliable (e.g. plant has little or no experience with method, gauge R&amp;R results marginal on comparable process or this application, etc.).</t>
  </si>
  <si>
    <t>Machine-based detection (automated or semi-automated with notification light, buzzer, etc.), or use of inspection equipment such as a coordinate measuring machine that should detect failure mode or failure cause.</t>
  </si>
  <si>
    <t>www.symphonytech.com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</si>
</sst>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indexed="8"/>
      <name val="Calibri"/>
      <family val="2"/>
    </font>
    <font>
      <sz val="10"/>
      <color indexed="8"/>
      <name val="Arial"/>
      <family val="2"/>
    </font>
    <font>
      <sz val="11"/>
      <color indexed="8"/>
      <name val="Calibri"/>
      <family val="2"/>
    </font>
    <font>
      <sz val="10"/>
      <color theme="1"/>
      <name val="Tahoma"/>
      <family val="2"/>
    </font>
    <font>
      <b/>
      <sz val="10"/>
      <color theme="0"/>
      <name val="Tahoma"/>
      <family val="2"/>
    </font>
    <font>
      <i/>
      <sz val="10"/>
      <color theme="9" tint="-0.499984740745262"/>
      <name val="Times New Roman"/>
      <family val="1"/>
    </font>
    <font>
      <b/>
      <sz val="10"/>
      <color rgb="FF7030A0"/>
      <name val="Tahoma"/>
      <family val="2"/>
    </font>
    <font>
      <b/>
      <sz val="10"/>
      <color theme="9" tint="-0.499984740745262"/>
      <name val="Tahoma"/>
      <family val="2"/>
    </font>
    <font>
      <b/>
      <sz val="16"/>
      <color theme="1"/>
      <name val="Tahoma"/>
      <family val="2"/>
    </font>
    <font>
      <b/>
      <sz val="18"/>
      <color theme="1"/>
      <name val="Tahoma"/>
      <family val="2"/>
    </font>
    <font>
      <b/>
      <sz val="11"/>
      <color theme="0"/>
      <name val="Tahoma"/>
      <family val="2"/>
    </font>
    <font>
      <sz val="11"/>
      <color theme="1"/>
      <name val="Tahoma"/>
      <family val="2"/>
    </font>
    <font>
      <b/>
      <sz val="11"/>
      <color theme="1"/>
      <name val="Tahoma"/>
      <family val="2"/>
    </font>
    <font>
      <b/>
      <sz val="10"/>
      <color theme="1"/>
      <name val="Tahoma"/>
      <family val="2"/>
    </font>
    <font>
      <sz val="11"/>
      <color theme="0"/>
      <name val="Tahoma"/>
      <family val="2"/>
    </font>
    <font>
      <sz val="11"/>
      <name val="Tahoma"/>
      <family val="2"/>
    </font>
    <font>
      <u/>
      <sz val="11"/>
      <color theme="10"/>
      <name val="Calibri"/>
      <family val="2"/>
      <scheme val="minor"/>
    </font>
    <font>
      <b/>
      <u/>
      <sz val="10"/>
      <color theme="10"/>
      <name val="Calibri"/>
      <family val="2"/>
      <scheme val="minor"/>
    </font>
    <font>
      <i/>
      <sz val="10"/>
      <color theme="1"/>
      <name val="Tahoma"/>
      <family val="2"/>
    </font>
    <font>
      <b/>
      <sz val="11"/>
      <color theme="5" tint="-0.499984740745262"/>
      <name val="Tahoma"/>
      <family val="2"/>
    </font>
    <font>
      <sz val="10"/>
      <color theme="4"/>
      <name val="Tahoma"/>
      <family val="2"/>
    </font>
  </fonts>
  <fills count="14">
    <fill>
      <patternFill patternType="none"/>
    </fill>
    <fill>
      <patternFill patternType="gray125"/>
    </fill>
    <fill>
      <patternFill patternType="solid">
        <fgColor indexed="22"/>
        <bgColor indexed="0"/>
      </patternFill>
    </fill>
    <fill>
      <patternFill patternType="solid">
        <fgColor theme="0" tint="-4.9989318521683403E-2"/>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3" tint="-0.249977111117893"/>
        <bgColor indexed="64"/>
      </patternFill>
    </fill>
    <fill>
      <patternFill patternType="solid">
        <fgColor theme="5" tint="0.79998168889431442"/>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2" fillId="0" borderId="0"/>
    <xf numFmtId="0" fontId="2" fillId="0" borderId="0"/>
    <xf numFmtId="0" fontId="17" fillId="0" borderId="0" applyNumberFormat="0" applyFill="0" applyBorder="0" applyAlignment="0" applyProtection="0"/>
  </cellStyleXfs>
  <cellXfs count="103">
    <xf numFmtId="0" fontId="0" fillId="0" borderId="0" xfId="0"/>
    <xf numFmtId="0" fontId="1" fillId="2" borderId="1" xfId="1" applyFont="1" applyFill="1" applyBorder="1" applyAlignment="1">
      <alignment horizontal="center"/>
    </xf>
    <xf numFmtId="0" fontId="1" fillId="0" borderId="2" xfId="1" applyFont="1" applyFill="1" applyBorder="1" applyAlignment="1">
      <alignment wrapText="1"/>
    </xf>
    <xf numFmtId="0" fontId="1" fillId="2" borderId="1" xfId="2" applyFont="1" applyFill="1" applyBorder="1" applyAlignment="1">
      <alignment horizontal="center"/>
    </xf>
    <xf numFmtId="0" fontId="1" fillId="0" borderId="2" xfId="2" applyFont="1" applyFill="1" applyBorder="1" applyAlignment="1">
      <alignment wrapText="1"/>
    </xf>
    <xf numFmtId="0" fontId="1" fillId="2" borderId="1" xfId="3" applyFont="1" applyFill="1" applyBorder="1" applyAlignment="1">
      <alignment horizontal="center"/>
    </xf>
    <xf numFmtId="0" fontId="1" fillId="0" borderId="2" xfId="3" applyFont="1" applyFill="1" applyBorder="1" applyAlignment="1">
      <alignment wrapText="1"/>
    </xf>
    <xf numFmtId="0" fontId="1" fillId="0" borderId="2" xfId="2" applyFont="1" applyFill="1" applyBorder="1" applyAlignment="1">
      <alignment horizontal="center" wrapText="1"/>
    </xf>
    <xf numFmtId="0" fontId="1" fillId="0" borderId="2" xfId="2" applyFont="1" applyFill="1" applyBorder="1" applyAlignment="1">
      <alignment horizontal="center" vertical="center" wrapText="1"/>
    </xf>
    <xf numFmtId="0" fontId="1" fillId="0" borderId="2" xfId="1" applyFont="1" applyFill="1" applyBorder="1" applyAlignment="1">
      <alignment horizontal="center" wrapText="1"/>
    </xf>
    <xf numFmtId="0" fontId="1" fillId="0" borderId="2" xfId="1" applyFont="1" applyFill="1" applyBorder="1" applyAlignment="1">
      <alignment horizontal="center" vertical="center" wrapText="1"/>
    </xf>
    <xf numFmtId="0" fontId="1" fillId="0" borderId="2" xfId="3" applyFont="1" applyFill="1" applyBorder="1" applyAlignment="1">
      <alignment horizontal="center" wrapText="1"/>
    </xf>
    <xf numFmtId="0" fontId="1" fillId="0" borderId="2"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2" xfId="3" applyFont="1" applyFill="1" applyBorder="1" applyAlignment="1">
      <alignment horizontal="center" wrapText="1"/>
    </xf>
    <xf numFmtId="0" fontId="3" fillId="0" borderId="2" xfId="3" applyFont="1" applyFill="1" applyBorder="1" applyAlignment="1">
      <alignment horizontal="center" vertical="center"/>
    </xf>
    <xf numFmtId="0" fontId="3" fillId="0" borderId="2" xfId="1" applyFont="1" applyFill="1" applyBorder="1" applyAlignment="1">
      <alignment horizontal="center" vertical="center" wrapText="1"/>
    </xf>
    <xf numFmtId="0" fontId="3" fillId="2" borderId="1" xfId="1" applyFont="1" applyFill="1" applyBorder="1" applyAlignment="1">
      <alignment horizontal="center"/>
    </xf>
    <xf numFmtId="0" fontId="3" fillId="0" borderId="2" xfId="2" applyFont="1" applyFill="1" applyBorder="1" applyAlignment="1">
      <alignment horizontal="center" wrapText="1"/>
    </xf>
    <xf numFmtId="0" fontId="3" fillId="0" borderId="2" xfId="2"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 fillId="2" borderId="1" xfId="3" applyFont="1" applyFill="1" applyBorder="1" applyAlignment="1">
      <alignment horizontal="center" vertical="center"/>
    </xf>
    <xf numFmtId="0" fontId="3" fillId="0" borderId="3" xfId="3" applyFont="1" applyFill="1" applyBorder="1" applyAlignment="1">
      <alignment vertical="center"/>
    </xf>
    <xf numFmtId="0" fontId="3" fillId="0" borderId="3" xfId="3" applyFont="1" applyFill="1" applyBorder="1" applyAlignment="1">
      <alignment vertical="center" wrapText="1"/>
    </xf>
    <xf numFmtId="0" fontId="1" fillId="0" borderId="2"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3" xfId="1" applyFont="1" applyFill="1" applyBorder="1" applyAlignment="1">
      <alignment vertical="center" wrapText="1"/>
    </xf>
    <xf numFmtId="0" fontId="4" fillId="0" borderId="0" xfId="0" applyFont="1"/>
    <xf numFmtId="0" fontId="4" fillId="0" borderId="0" xfId="0" applyFont="1" applyAlignment="1">
      <alignment horizontal="center" vertical="center"/>
    </xf>
    <xf numFmtId="0" fontId="3" fillId="0" borderId="3" xfId="2" applyFont="1" applyFill="1" applyBorder="1" applyAlignment="1">
      <alignment vertical="center" wrapText="1"/>
    </xf>
    <xf numFmtId="0" fontId="3" fillId="0" borderId="3" xfId="2" applyFont="1" applyFill="1" applyBorder="1" applyAlignment="1">
      <alignment wrapText="1"/>
    </xf>
    <xf numFmtId="0" fontId="12" fillId="0" borderId="0" xfId="0" applyFont="1"/>
    <xf numFmtId="0" fontId="13" fillId="0" borderId="0" xfId="0" applyFont="1"/>
    <xf numFmtId="0" fontId="4" fillId="0" borderId="0" xfId="0" applyFont="1" applyAlignment="1">
      <alignment vertical="top" wrapText="1"/>
    </xf>
    <xf numFmtId="0" fontId="12" fillId="0" borderId="0" xfId="0" applyFont="1" applyAlignment="1">
      <alignment wrapText="1"/>
    </xf>
    <xf numFmtId="0" fontId="11" fillId="11" borderId="0" xfId="0" applyFont="1" applyFill="1"/>
    <xf numFmtId="0" fontId="15" fillId="11" borderId="0" xfId="0" applyFont="1" applyFill="1"/>
    <xf numFmtId="0" fontId="12" fillId="12" borderId="0" xfId="0" applyFont="1" applyFill="1"/>
    <xf numFmtId="0" fontId="14" fillId="13" borderId="10" xfId="0" applyFont="1" applyFill="1" applyBorder="1"/>
    <xf numFmtId="0" fontId="14" fillId="13" borderId="11" xfId="0" applyFont="1" applyFill="1" applyBorder="1"/>
    <xf numFmtId="0" fontId="14" fillId="13" borderId="12" xfId="0" applyFont="1" applyFill="1" applyBorder="1"/>
    <xf numFmtId="0" fontId="14" fillId="13" borderId="13" xfId="0" applyFont="1" applyFill="1" applyBorder="1"/>
    <xf numFmtId="0" fontId="14" fillId="13" borderId="0" xfId="0" applyFont="1" applyFill="1" applyBorder="1"/>
    <xf numFmtId="0" fontId="14" fillId="13" borderId="14" xfId="0" applyFont="1" applyFill="1" applyBorder="1"/>
    <xf numFmtId="0" fontId="14" fillId="13" borderId="15" xfId="0" applyFont="1" applyFill="1" applyBorder="1"/>
    <xf numFmtId="0" fontId="14" fillId="13" borderId="16" xfId="0" applyFont="1" applyFill="1" applyBorder="1"/>
    <xf numFmtId="0" fontId="14" fillId="13" borderId="17" xfId="0" applyFont="1" applyFill="1" applyBorder="1"/>
    <xf numFmtId="0" fontId="15" fillId="0" borderId="0" xfId="0" applyFont="1" applyFill="1" applyAlignment="1">
      <alignment vertical="center" wrapText="1"/>
    </xf>
    <xf numFmtId="0" fontId="16" fillId="0" borderId="0" xfId="0" applyFont="1" applyFill="1" applyAlignment="1">
      <alignment vertical="center" wrapText="1"/>
    </xf>
    <xf numFmtId="0" fontId="20" fillId="0" borderId="0" xfId="0" applyFont="1"/>
    <xf numFmtId="0" fontId="1" fillId="0" borderId="3" xfId="3" applyFont="1" applyFill="1" applyBorder="1" applyAlignment="1">
      <alignment vertical="center" wrapText="1"/>
    </xf>
    <xf numFmtId="0" fontId="1" fillId="0" borderId="3" xfId="1" applyFont="1" applyFill="1" applyBorder="1" applyAlignment="1">
      <alignment vertical="center" wrapText="1"/>
    </xf>
    <xf numFmtId="0" fontId="4" fillId="0" borderId="0" xfId="0" applyFont="1" applyProtection="1">
      <protection hidden="1"/>
    </xf>
    <xf numFmtId="0" fontId="19" fillId="0" borderId="0" xfId="0" applyFont="1" applyAlignment="1" applyProtection="1">
      <alignment horizontal="center"/>
      <protection hidden="1"/>
    </xf>
    <xf numFmtId="0" fontId="5" fillId="4" borderId="0" xfId="0" applyFont="1" applyFill="1" applyProtection="1">
      <protection hidden="1"/>
    </xf>
    <xf numFmtId="0" fontId="4" fillId="4" borderId="0" xfId="0" applyFont="1" applyFill="1" applyProtection="1">
      <protection hidden="1"/>
    </xf>
    <xf numFmtId="0" fontId="6" fillId="0" borderId="0" xfId="0" applyFont="1" applyProtection="1">
      <protection hidden="1"/>
    </xf>
    <xf numFmtId="0" fontId="4" fillId="5" borderId="0" xfId="0" applyFont="1" applyFill="1" applyProtection="1">
      <protection hidden="1"/>
    </xf>
    <xf numFmtId="0" fontId="7" fillId="0" borderId="0" xfId="0" applyFont="1" applyAlignment="1" applyProtection="1">
      <alignment horizontal="center"/>
      <protection hidden="1"/>
    </xf>
    <xf numFmtId="0" fontId="4" fillId="0" borderId="0" xfId="0" applyFont="1" applyAlignment="1" applyProtection="1">
      <alignment horizontal="center"/>
      <protection hidden="1"/>
    </xf>
    <xf numFmtId="0" fontId="4" fillId="6" borderId="0" xfId="0" applyFont="1" applyFill="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wrapText="1"/>
      <protection hidden="1"/>
    </xf>
    <xf numFmtId="0" fontId="4" fillId="6" borderId="0" xfId="0" applyFont="1" applyFill="1" applyAlignment="1" applyProtection="1">
      <alignment vertical="center" wrapText="1"/>
      <protection hidden="1"/>
    </xf>
    <xf numFmtId="0" fontId="4" fillId="7" borderId="4" xfId="0" applyFont="1" applyFill="1" applyBorder="1" applyAlignment="1" applyProtection="1">
      <alignment horizontal="center" vertical="center"/>
      <protection locked="0" hidden="1"/>
    </xf>
    <xf numFmtId="0" fontId="14" fillId="0" borderId="0" xfId="0" applyFont="1" applyAlignment="1" applyProtection="1">
      <alignment horizontal="center" vertical="center"/>
      <protection hidden="1"/>
    </xf>
    <xf numFmtId="0" fontId="4" fillId="7" borderId="4" xfId="0" applyFont="1" applyFill="1" applyBorder="1" applyAlignment="1" applyProtection="1">
      <alignment horizontal="center" vertical="center" wrapText="1"/>
      <protection locked="0" hidden="1"/>
    </xf>
    <xf numFmtId="0" fontId="14" fillId="0" borderId="0" xfId="0" applyFont="1" applyAlignment="1" applyProtection="1">
      <alignment horizontal="center" vertical="center" wrapText="1"/>
      <protection hidden="1"/>
    </xf>
    <xf numFmtId="0" fontId="8" fillId="6" borderId="0" xfId="0" applyFont="1" applyFill="1" applyAlignment="1" applyProtection="1">
      <alignment vertical="center" wrapText="1"/>
      <protection hidden="1"/>
    </xf>
    <xf numFmtId="0" fontId="4" fillId="6" borderId="0" xfId="0" applyFont="1" applyFill="1" applyProtection="1">
      <protection hidden="1"/>
    </xf>
    <xf numFmtId="0" fontId="4" fillId="0" borderId="0" xfId="0" applyFont="1" applyBorder="1" applyAlignment="1" applyProtection="1">
      <alignment horizontal="center" vertical="center" wrapText="1"/>
      <protection hidden="1"/>
    </xf>
    <xf numFmtId="0" fontId="4" fillId="0" borderId="9" xfId="0" applyFont="1" applyBorder="1" applyAlignment="1" applyProtection="1">
      <alignment vertical="center" wrapText="1"/>
      <protection hidden="1"/>
    </xf>
    <xf numFmtId="0" fontId="4" fillId="0" borderId="0" xfId="0" applyFont="1" applyBorder="1" applyProtection="1">
      <protection hidden="1"/>
    </xf>
    <xf numFmtId="0" fontId="4" fillId="3" borderId="7" xfId="0" applyFont="1" applyFill="1" applyBorder="1" applyAlignment="1" applyProtection="1">
      <alignment vertical="center" wrapText="1"/>
      <protection hidden="1"/>
    </xf>
    <xf numFmtId="0" fontId="4" fillId="3" borderId="8" xfId="0" applyFont="1" applyFill="1" applyBorder="1" applyAlignment="1" applyProtection="1">
      <alignment vertical="center" wrapText="1"/>
      <protection hidden="1"/>
    </xf>
    <xf numFmtId="0" fontId="4" fillId="0" borderId="9"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0" xfId="0" applyFont="1" applyAlignment="1" applyProtection="1">
      <protection hidden="1"/>
    </xf>
    <xf numFmtId="0" fontId="4" fillId="5" borderId="0" xfId="0" applyFont="1" applyFill="1" applyAlignment="1" applyProtection="1">
      <protection hidden="1"/>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lignment horizontal="left"/>
    </xf>
    <xf numFmtId="0" fontId="15" fillId="10" borderId="0" xfId="0" applyFont="1" applyFill="1" applyAlignment="1">
      <alignment horizontal="center" vertical="center" wrapText="1"/>
    </xf>
    <xf numFmtId="0" fontId="17" fillId="0" borderId="0" xfId="4" applyAlignment="1" applyProtection="1">
      <alignment horizontal="left"/>
      <protection hidden="1"/>
    </xf>
    <xf numFmtId="0" fontId="15" fillId="9" borderId="0" xfId="0" applyFont="1" applyFill="1" applyAlignment="1">
      <alignment horizontal="center" vertical="center" wrapText="1"/>
    </xf>
    <xf numFmtId="0" fontId="16" fillId="8" borderId="0" xfId="0" applyFont="1" applyFill="1" applyAlignment="1">
      <alignment horizontal="center" vertical="center" wrapText="1"/>
    </xf>
    <xf numFmtId="0" fontId="4" fillId="3" borderId="4"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wrapText="1"/>
      <protection hidden="1"/>
    </xf>
    <xf numFmtId="0" fontId="4" fillId="3" borderId="6" xfId="0" applyFont="1" applyFill="1" applyBorder="1" applyAlignment="1" applyProtection="1">
      <alignment horizontal="center" vertical="center" wrapText="1"/>
      <protection hidden="1"/>
    </xf>
    <xf numFmtId="0" fontId="4" fillId="3" borderId="7" xfId="0" applyFont="1" applyFill="1" applyBorder="1" applyAlignment="1" applyProtection="1">
      <alignment horizontal="center" vertical="center" wrapText="1"/>
      <protection hidden="1"/>
    </xf>
    <xf numFmtId="0" fontId="4" fillId="3" borderId="8"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4" fillId="3" borderId="4" xfId="0" applyFont="1" applyFill="1" applyBorder="1" applyAlignment="1" applyProtection="1">
      <alignment horizontal="center" vertical="center" wrapText="1"/>
      <protection hidden="1"/>
    </xf>
    <xf numFmtId="0" fontId="8"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18" fillId="13" borderId="0" xfId="4" applyFont="1" applyFill="1" applyBorder="1" applyAlignment="1" applyProtection="1">
      <alignment horizontal="left"/>
      <protection hidden="1"/>
    </xf>
    <xf numFmtId="0" fontId="17" fillId="13" borderId="0" xfId="4" applyFill="1" applyBorder="1" applyAlignment="1" applyProtection="1">
      <alignment horizontal="left"/>
      <protection hidden="1"/>
    </xf>
    <xf numFmtId="0" fontId="17" fillId="13" borderId="14" xfId="4" applyFill="1" applyBorder="1" applyAlignment="1" applyProtection="1">
      <alignment horizontal="left"/>
      <protection hidden="1"/>
    </xf>
  </cellXfs>
  <cellStyles count="5">
    <cellStyle name="Hyperlink" xfId="4" builtinId="8"/>
    <cellStyle name="Normal" xfId="0" builtinId="0"/>
    <cellStyle name="Normal_Sheet1" xfId="1" xr:uid="{00000000-0005-0000-0000-000001000000}"/>
    <cellStyle name="Normal_Sheet2" xfId="2" xr:uid="{00000000-0005-0000-0000-000002000000}"/>
    <cellStyle name="Normal_Sheet3" xfId="3" xr:uid="{00000000-0005-0000-0000-000003000000}"/>
  </cellStyles>
  <dxfs count="6">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7620</xdr:colOff>
      <xdr:row>23</xdr:row>
      <xdr:rowOff>129540</xdr:rowOff>
    </xdr:from>
    <xdr:to>
      <xdr:col>20</xdr:col>
      <xdr:colOff>373676</xdr:colOff>
      <xdr:row>27</xdr:row>
      <xdr:rowOff>129601</xdr:rowOff>
    </xdr:to>
    <xdr:pic>
      <xdr:nvPicPr>
        <xdr:cNvPr id="3" name="Picture 2">
          <a:extLst>
            <a:ext uri="{FF2B5EF4-FFF2-40B4-BE49-F238E27FC236}">
              <a16:creationId xmlns:a16="http://schemas.microsoft.com/office/drawing/2014/main" id="{CC716C37-4BDD-D353-BFA0-B687526C0CAC}"/>
            </a:ext>
          </a:extLst>
        </xdr:cNvPr>
        <xdr:cNvPicPr>
          <a:picLocks noChangeAspect="1"/>
        </xdr:cNvPicPr>
      </xdr:nvPicPr>
      <xdr:blipFill>
        <a:blip xmlns:r="http://schemas.openxmlformats.org/officeDocument/2006/relationships" r:embed="rId1"/>
        <a:stretch>
          <a:fillRect/>
        </a:stretch>
      </xdr:blipFill>
      <xdr:spPr>
        <a:xfrm>
          <a:off x="8542020" y="4351020"/>
          <a:ext cx="3414056" cy="708721"/>
        </a:xfrm>
        <a:prstGeom prst="rect">
          <a:avLst/>
        </a:prstGeom>
        <a:ln w="28575">
          <a:solidFill>
            <a:schemeClr val="accent1"/>
          </a:solidFill>
        </a:ln>
      </xdr:spPr>
    </xdr:pic>
    <xdr:clientData/>
  </xdr:twoCellAnchor>
  <xdr:twoCellAnchor editAs="oneCell">
    <xdr:from>
      <xdr:col>0</xdr:col>
      <xdr:colOff>167640</xdr:colOff>
      <xdr:row>10</xdr:row>
      <xdr:rowOff>160023</xdr:rowOff>
    </xdr:from>
    <xdr:to>
      <xdr:col>0</xdr:col>
      <xdr:colOff>929640</xdr:colOff>
      <xdr:row>30</xdr:row>
      <xdr:rowOff>59058</xdr:rowOff>
    </xdr:to>
    <xdr:pic>
      <xdr:nvPicPr>
        <xdr:cNvPr id="8" name="Picture 7">
          <a:extLst>
            <a:ext uri="{FF2B5EF4-FFF2-40B4-BE49-F238E27FC236}">
              <a16:creationId xmlns:a16="http://schemas.microsoft.com/office/drawing/2014/main" id="{50B20662-C826-49F0-A537-7F587F0085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1161098" y="3256601"/>
          <a:ext cx="3419475" cy="762000"/>
        </a:xfrm>
        <a:prstGeom prst="rect">
          <a:avLst/>
        </a:prstGeom>
      </xdr:spPr>
    </xdr:pic>
    <xdr:clientData/>
  </xdr:twoCellAnchor>
  <xdr:twoCellAnchor editAs="oneCell">
    <xdr:from>
      <xdr:col>0</xdr:col>
      <xdr:colOff>929640</xdr:colOff>
      <xdr:row>0</xdr:row>
      <xdr:rowOff>7620</xdr:rowOff>
    </xdr:from>
    <xdr:to>
      <xdr:col>0</xdr:col>
      <xdr:colOff>1295400</xdr:colOff>
      <xdr:row>30</xdr:row>
      <xdr:rowOff>83820</xdr:rowOff>
    </xdr:to>
    <xdr:pic>
      <xdr:nvPicPr>
        <xdr:cNvPr id="15" name="Picture 14">
          <a:extLst>
            <a:ext uri="{FF2B5EF4-FFF2-40B4-BE49-F238E27FC236}">
              <a16:creationId xmlns:a16="http://schemas.microsoft.com/office/drawing/2014/main" id="{909AC33E-ED5D-6949-AC11-6FC44B9E89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9640" y="7620"/>
          <a:ext cx="365760" cy="536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1897380</xdr:colOff>
      <xdr:row>0</xdr:row>
      <xdr:rowOff>114300</xdr:rowOff>
    </xdr:from>
    <xdr:to>
      <xdr:col>6</xdr:col>
      <xdr:colOff>2065020</xdr:colOff>
      <xdr:row>3</xdr:row>
      <xdr:rowOff>138129</xdr:rowOff>
    </xdr:to>
    <xdr:pic>
      <xdr:nvPicPr>
        <xdr:cNvPr id="3" name="Picture 2">
          <a:extLst>
            <a:ext uri="{FF2B5EF4-FFF2-40B4-BE49-F238E27FC236}">
              <a16:creationId xmlns:a16="http://schemas.microsoft.com/office/drawing/2014/main" id="{BCC17654-793A-4CB1-B31C-5E9EDFD901EF}"/>
            </a:ext>
          </a:extLst>
        </xdr:cNvPr>
        <xdr:cNvPicPr>
          <a:picLocks noChangeAspect="1"/>
        </xdr:cNvPicPr>
      </xdr:nvPicPr>
      <xdr:blipFill>
        <a:blip xmlns:r="http://schemas.openxmlformats.org/officeDocument/2006/relationships" r:embed="rId1"/>
        <a:stretch>
          <a:fillRect/>
        </a:stretch>
      </xdr:blipFill>
      <xdr:spPr>
        <a:xfrm>
          <a:off x="8488680" y="114300"/>
          <a:ext cx="2537460" cy="526749"/>
        </a:xfrm>
        <a:prstGeom prst="rect">
          <a:avLst/>
        </a:prstGeom>
        <a:ln w="28575">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1905000</xdr:colOff>
      <xdr:row>0</xdr:row>
      <xdr:rowOff>106680</xdr:rowOff>
    </xdr:from>
    <xdr:to>
      <xdr:col>6</xdr:col>
      <xdr:colOff>2072640</xdr:colOff>
      <xdr:row>3</xdr:row>
      <xdr:rowOff>130509</xdr:rowOff>
    </xdr:to>
    <xdr:pic>
      <xdr:nvPicPr>
        <xdr:cNvPr id="2" name="Picture 1">
          <a:extLst>
            <a:ext uri="{FF2B5EF4-FFF2-40B4-BE49-F238E27FC236}">
              <a16:creationId xmlns:a16="http://schemas.microsoft.com/office/drawing/2014/main" id="{359B41A9-C1EE-4570-8593-AD889E2DFB2D}"/>
            </a:ext>
          </a:extLst>
        </xdr:cNvPr>
        <xdr:cNvPicPr>
          <a:picLocks noChangeAspect="1"/>
        </xdr:cNvPicPr>
      </xdr:nvPicPr>
      <xdr:blipFill>
        <a:blip xmlns:r="http://schemas.openxmlformats.org/officeDocument/2006/relationships" r:embed="rId1"/>
        <a:stretch>
          <a:fillRect/>
        </a:stretch>
      </xdr:blipFill>
      <xdr:spPr>
        <a:xfrm>
          <a:off x="8496300" y="106680"/>
          <a:ext cx="2537460" cy="526749"/>
        </a:xfrm>
        <a:prstGeom prst="rect">
          <a:avLst/>
        </a:prstGeom>
        <a:ln w="28575">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ymphonytech.com/" TargetMode="External"/><Relationship Id="rId2" Type="http://schemas.openxmlformats.org/officeDocument/2006/relationships/hyperlink" Target="https://www.symphonytech.com/fmea_vda.htm" TargetMode="External"/><Relationship Id="rId1" Type="http://schemas.openxmlformats.org/officeDocument/2006/relationships/hyperlink" Target="mailto:mail@symphonytech.com?subject=FMEA%20Guide" TargetMode="External"/><Relationship Id="rId5" Type="http://schemas.openxmlformats.org/officeDocument/2006/relationships/drawing" Target="../drawings/drawing1.xml"/><Relationship Id="rId4" Type="http://schemas.openxmlformats.org/officeDocument/2006/relationships/hyperlink" Target="https://www.symphonytech.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ymphonytech.com/fmea_vda.h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symphonytech.com/fmea_vda.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AB02-DB69-43E7-8C68-B0751FB566FB}">
  <dimension ref="B1:W34"/>
  <sheetViews>
    <sheetView showGridLines="0" showRowColHeaders="0" tabSelected="1" workbookViewId="0">
      <selection activeCell="P31" sqref="P31:T31"/>
    </sheetView>
  </sheetViews>
  <sheetFormatPr defaultRowHeight="13.8" x14ac:dyDescent="0.25"/>
  <cols>
    <col min="1" max="1" width="19.5546875" style="32" customWidth="1"/>
    <col min="2" max="2" width="1.44140625" style="32" customWidth="1"/>
    <col min="3" max="22" width="8.88671875" style="32"/>
    <col min="23" max="23" width="1.44140625" style="32" customWidth="1"/>
    <col min="24" max="16384" width="8.88671875" style="32"/>
  </cols>
  <sheetData>
    <row r="1" spans="2:23" x14ac:dyDescent="0.25">
      <c r="B1" s="38"/>
      <c r="W1" s="38"/>
    </row>
    <row r="2" spans="2:23" x14ac:dyDescent="0.25">
      <c r="B2" s="38"/>
      <c r="C2" s="36" t="s">
        <v>241</v>
      </c>
      <c r="D2" s="37"/>
      <c r="E2" s="37"/>
      <c r="F2" s="37"/>
      <c r="W2" s="38"/>
    </row>
    <row r="3" spans="2:23" ht="14.4" customHeight="1" x14ac:dyDescent="0.25">
      <c r="B3" s="38"/>
      <c r="C3" s="82" t="s">
        <v>242</v>
      </c>
      <c r="D3" s="82"/>
      <c r="E3" s="82"/>
      <c r="F3" s="82"/>
      <c r="G3" s="82"/>
      <c r="H3" s="82"/>
      <c r="I3" s="82"/>
      <c r="J3" s="82"/>
      <c r="K3" s="82"/>
      <c r="L3" s="82"/>
      <c r="M3" s="82"/>
      <c r="N3" s="82"/>
      <c r="O3" s="82"/>
      <c r="P3" s="82"/>
      <c r="Q3" s="82"/>
      <c r="R3" s="82"/>
      <c r="S3" s="82"/>
      <c r="T3" s="82"/>
      <c r="U3" s="82"/>
      <c r="V3" s="34"/>
      <c r="W3" s="38"/>
    </row>
    <row r="4" spans="2:23" x14ac:dyDescent="0.25">
      <c r="B4" s="38"/>
      <c r="C4" s="82"/>
      <c r="D4" s="82"/>
      <c r="E4" s="82"/>
      <c r="F4" s="82"/>
      <c r="G4" s="82"/>
      <c r="H4" s="82"/>
      <c r="I4" s="82"/>
      <c r="J4" s="82"/>
      <c r="K4" s="82"/>
      <c r="L4" s="82"/>
      <c r="M4" s="82"/>
      <c r="N4" s="82"/>
      <c r="O4" s="82"/>
      <c r="P4" s="82"/>
      <c r="Q4" s="82"/>
      <c r="R4" s="82"/>
      <c r="S4" s="82"/>
      <c r="T4" s="82"/>
      <c r="U4" s="82"/>
      <c r="V4" s="34"/>
      <c r="W4" s="38"/>
    </row>
    <row r="5" spans="2:23" x14ac:dyDescent="0.25">
      <c r="B5" s="38"/>
      <c r="C5" s="82"/>
      <c r="D5" s="82"/>
      <c r="E5" s="82"/>
      <c r="F5" s="82"/>
      <c r="G5" s="82"/>
      <c r="H5" s="82"/>
      <c r="I5" s="82"/>
      <c r="J5" s="82"/>
      <c r="K5" s="82"/>
      <c r="L5" s="82"/>
      <c r="M5" s="82"/>
      <c r="N5" s="82"/>
      <c r="O5" s="82"/>
      <c r="P5" s="82"/>
      <c r="Q5" s="82"/>
      <c r="R5" s="82"/>
      <c r="S5" s="82"/>
      <c r="T5" s="82"/>
      <c r="U5" s="82"/>
      <c r="V5" s="34"/>
      <c r="W5" s="38"/>
    </row>
    <row r="6" spans="2:23" x14ac:dyDescent="0.25">
      <c r="B6" s="38"/>
      <c r="C6" s="34"/>
      <c r="D6" s="34"/>
      <c r="E6" s="34"/>
      <c r="F6" s="34"/>
      <c r="G6" s="34"/>
      <c r="H6" s="34"/>
      <c r="I6" s="34"/>
      <c r="J6" s="34"/>
      <c r="K6" s="34"/>
      <c r="L6" s="34"/>
      <c r="M6" s="34"/>
      <c r="N6" s="34"/>
      <c r="O6" s="34"/>
      <c r="P6" s="34"/>
      <c r="Q6" s="34"/>
      <c r="R6" s="34"/>
      <c r="S6" s="34"/>
      <c r="T6" s="34"/>
      <c r="U6" s="34"/>
      <c r="V6" s="34"/>
      <c r="W6" s="38"/>
    </row>
    <row r="7" spans="2:23" x14ac:dyDescent="0.25">
      <c r="B7" s="38"/>
      <c r="C7" s="36" t="s">
        <v>225</v>
      </c>
      <c r="D7" s="37"/>
      <c r="E7" s="37"/>
      <c r="F7" s="37"/>
      <c r="G7" s="34"/>
      <c r="H7" s="34"/>
      <c r="I7" s="34"/>
      <c r="J7" s="34"/>
      <c r="K7" s="34"/>
      <c r="L7" s="34"/>
      <c r="M7" s="34"/>
      <c r="N7" s="34"/>
      <c r="O7" s="34"/>
      <c r="P7" s="34"/>
      <c r="Q7" s="34"/>
      <c r="R7" s="34"/>
      <c r="S7" s="34"/>
      <c r="T7" s="34"/>
      <c r="U7" s="34"/>
      <c r="V7" s="34"/>
      <c r="W7" s="38"/>
    </row>
    <row r="8" spans="2:23" ht="14.4" customHeight="1" x14ac:dyDescent="0.25">
      <c r="B8" s="38"/>
      <c r="C8" s="81" t="s">
        <v>243</v>
      </c>
      <c r="D8" s="81"/>
      <c r="E8" s="81"/>
      <c r="F8" s="81"/>
      <c r="G8" s="81"/>
      <c r="H8" s="81"/>
      <c r="I8" s="81"/>
      <c r="J8" s="81"/>
      <c r="K8" s="81"/>
      <c r="L8" s="81"/>
      <c r="M8" s="81"/>
      <c r="N8" s="81"/>
      <c r="O8" s="81"/>
      <c r="P8" s="81"/>
      <c r="Q8" s="81"/>
      <c r="R8" s="81"/>
      <c r="S8" s="81"/>
      <c r="T8" s="81"/>
      <c r="U8" s="81"/>
      <c r="W8" s="38"/>
    </row>
    <row r="9" spans="2:23" x14ac:dyDescent="0.25">
      <c r="B9" s="38"/>
      <c r="C9" s="81"/>
      <c r="D9" s="81"/>
      <c r="E9" s="81"/>
      <c r="F9" s="81"/>
      <c r="G9" s="81"/>
      <c r="H9" s="81"/>
      <c r="I9" s="81"/>
      <c r="J9" s="81"/>
      <c r="K9" s="81"/>
      <c r="L9" s="81"/>
      <c r="M9" s="81"/>
      <c r="N9" s="81"/>
      <c r="O9" s="81"/>
      <c r="P9" s="81"/>
      <c r="Q9" s="81"/>
      <c r="R9" s="81"/>
      <c r="S9" s="81"/>
      <c r="T9" s="81"/>
      <c r="U9" s="81"/>
      <c r="W9" s="38"/>
    </row>
    <row r="10" spans="2:23" x14ac:dyDescent="0.25">
      <c r="B10" s="38"/>
      <c r="C10" s="35"/>
      <c r="D10" s="35"/>
      <c r="E10" s="35"/>
      <c r="F10" s="35"/>
      <c r="G10" s="35"/>
      <c r="H10" s="35"/>
      <c r="I10" s="35"/>
      <c r="J10" s="35"/>
      <c r="K10" s="35"/>
      <c r="L10" s="35"/>
      <c r="M10" s="35"/>
      <c r="N10" s="35"/>
      <c r="O10" s="35"/>
      <c r="P10" s="35"/>
      <c r="Q10" s="35"/>
      <c r="R10" s="35"/>
      <c r="S10" s="35"/>
      <c r="T10" s="35"/>
      <c r="U10" s="35"/>
      <c r="W10" s="38"/>
    </row>
    <row r="11" spans="2:23" x14ac:dyDescent="0.25">
      <c r="B11" s="38"/>
      <c r="C11" s="36" t="s">
        <v>111</v>
      </c>
      <c r="D11" s="37"/>
      <c r="E11" s="37"/>
      <c r="F11" s="37"/>
      <c r="W11" s="38"/>
    </row>
    <row r="12" spans="2:23" x14ac:dyDescent="0.25">
      <c r="B12" s="38"/>
      <c r="C12" s="83" t="s">
        <v>224</v>
      </c>
      <c r="D12" s="83"/>
      <c r="E12" s="83"/>
      <c r="F12" s="83"/>
      <c r="G12" s="83"/>
      <c r="H12" s="83"/>
      <c r="I12" s="83"/>
      <c r="J12" s="83"/>
      <c r="K12" s="83"/>
      <c r="L12" s="83"/>
      <c r="M12" s="83"/>
      <c r="N12" s="83"/>
      <c r="O12" s="83"/>
      <c r="P12" s="83"/>
      <c r="Q12" s="83"/>
      <c r="R12" s="83"/>
      <c r="S12" s="83"/>
      <c r="T12" s="83"/>
      <c r="U12" s="83"/>
      <c r="W12" s="38"/>
    </row>
    <row r="13" spans="2:23" x14ac:dyDescent="0.25">
      <c r="B13" s="38"/>
      <c r="C13" s="81" t="s">
        <v>223</v>
      </c>
      <c r="D13" s="81"/>
      <c r="E13" s="81"/>
      <c r="F13" s="81"/>
      <c r="G13" s="81"/>
      <c r="H13" s="81"/>
      <c r="I13" s="81"/>
      <c r="J13" s="81"/>
      <c r="K13" s="81"/>
      <c r="L13" s="81"/>
      <c r="M13" s="81"/>
      <c r="N13" s="81"/>
      <c r="O13" s="81"/>
      <c r="P13" s="81"/>
      <c r="Q13" s="81"/>
      <c r="R13" s="81"/>
      <c r="S13" s="81"/>
      <c r="T13" s="81"/>
      <c r="U13" s="81"/>
      <c r="W13" s="38"/>
    </row>
    <row r="14" spans="2:23" x14ac:dyDescent="0.25">
      <c r="B14" s="38"/>
      <c r="C14" s="81"/>
      <c r="D14" s="81"/>
      <c r="E14" s="81"/>
      <c r="F14" s="81"/>
      <c r="G14" s="81"/>
      <c r="H14" s="81"/>
      <c r="I14" s="81"/>
      <c r="J14" s="81"/>
      <c r="K14" s="81"/>
      <c r="L14" s="81"/>
      <c r="M14" s="81"/>
      <c r="N14" s="81"/>
      <c r="O14" s="81"/>
      <c r="P14" s="81"/>
      <c r="Q14" s="81"/>
      <c r="R14" s="81"/>
      <c r="S14" s="81"/>
      <c r="T14" s="81"/>
      <c r="U14" s="81"/>
      <c r="W14" s="38"/>
    </row>
    <row r="15" spans="2:23" x14ac:dyDescent="0.25">
      <c r="B15" s="38"/>
      <c r="F15" s="33" t="s">
        <v>227</v>
      </c>
      <c r="L15" s="33" t="s">
        <v>226</v>
      </c>
      <c r="R15" s="33" t="s">
        <v>228</v>
      </c>
      <c r="W15" s="38"/>
    </row>
    <row r="16" spans="2:23" ht="13.8" customHeight="1" x14ac:dyDescent="0.25">
      <c r="B16" s="38"/>
      <c r="E16" s="86" t="s">
        <v>244</v>
      </c>
      <c r="F16" s="86"/>
      <c r="G16" s="86"/>
      <c r="H16" s="86"/>
      <c r="I16" s="86"/>
      <c r="K16" s="87" t="s">
        <v>245</v>
      </c>
      <c r="L16" s="87"/>
      <c r="M16" s="87"/>
      <c r="N16" s="87"/>
      <c r="O16" s="87"/>
      <c r="Q16" s="84" t="s">
        <v>246</v>
      </c>
      <c r="R16" s="84"/>
      <c r="S16" s="84"/>
      <c r="T16" s="84"/>
      <c r="U16" s="84"/>
      <c r="W16" s="38"/>
    </row>
    <row r="17" spans="2:23" ht="13.8" customHeight="1" x14ac:dyDescent="0.25">
      <c r="B17" s="38"/>
      <c r="E17" s="86"/>
      <c r="F17" s="86"/>
      <c r="G17" s="86"/>
      <c r="H17" s="86"/>
      <c r="I17" s="86"/>
      <c r="K17" s="87"/>
      <c r="L17" s="87"/>
      <c r="M17" s="87"/>
      <c r="N17" s="87"/>
      <c r="O17" s="87"/>
      <c r="Q17" s="84"/>
      <c r="R17" s="84"/>
      <c r="S17" s="84"/>
      <c r="T17" s="84"/>
      <c r="U17" s="84"/>
      <c r="W17" s="38"/>
    </row>
    <row r="18" spans="2:23" ht="13.8" customHeight="1" x14ac:dyDescent="0.25">
      <c r="B18" s="38"/>
      <c r="E18" s="86"/>
      <c r="F18" s="86"/>
      <c r="G18" s="86"/>
      <c r="H18" s="86"/>
      <c r="I18" s="86"/>
      <c r="K18" s="87"/>
      <c r="L18" s="87"/>
      <c r="M18" s="87"/>
      <c r="N18" s="87"/>
      <c r="O18" s="87"/>
      <c r="Q18" s="84"/>
      <c r="R18" s="84"/>
      <c r="S18" s="84"/>
      <c r="T18" s="84"/>
      <c r="U18" s="84"/>
      <c r="W18" s="38"/>
    </row>
    <row r="19" spans="2:23" x14ac:dyDescent="0.25">
      <c r="B19" s="38"/>
      <c r="E19" s="86"/>
      <c r="F19" s="86"/>
      <c r="G19" s="86"/>
      <c r="H19" s="86"/>
      <c r="I19" s="86"/>
      <c r="K19" s="87"/>
      <c r="L19" s="87"/>
      <c r="M19" s="87"/>
      <c r="N19" s="87"/>
      <c r="O19" s="87"/>
      <c r="Q19" s="84"/>
      <c r="R19" s="84"/>
      <c r="S19" s="84"/>
      <c r="T19" s="84"/>
      <c r="U19" s="84"/>
      <c r="W19" s="38"/>
    </row>
    <row r="20" spans="2:23" x14ac:dyDescent="0.25">
      <c r="B20" s="38"/>
      <c r="E20" s="86"/>
      <c r="F20" s="86"/>
      <c r="G20" s="86"/>
      <c r="H20" s="86"/>
      <c r="I20" s="86"/>
      <c r="K20" s="87"/>
      <c r="L20" s="87"/>
      <c r="M20" s="87"/>
      <c r="N20" s="87"/>
      <c r="O20" s="87"/>
      <c r="Q20" s="84"/>
      <c r="R20" s="84"/>
      <c r="S20" s="84"/>
      <c r="T20" s="84"/>
      <c r="U20" s="84"/>
      <c r="W20" s="38"/>
    </row>
    <row r="21" spans="2:23" x14ac:dyDescent="0.25">
      <c r="B21" s="38"/>
      <c r="E21" s="86"/>
      <c r="F21" s="86"/>
      <c r="G21" s="86"/>
      <c r="H21" s="86"/>
      <c r="I21" s="86"/>
      <c r="K21" s="87"/>
      <c r="L21" s="87"/>
      <c r="M21" s="87"/>
      <c r="N21" s="87"/>
      <c r="O21" s="87"/>
      <c r="Q21" s="84"/>
      <c r="R21" s="84"/>
      <c r="S21" s="84"/>
      <c r="T21" s="84"/>
      <c r="U21" s="84"/>
      <c r="W21" s="38"/>
    </row>
    <row r="22" spans="2:23" x14ac:dyDescent="0.25">
      <c r="B22" s="38"/>
      <c r="E22" s="86"/>
      <c r="F22" s="86"/>
      <c r="G22" s="86"/>
      <c r="H22" s="86"/>
      <c r="I22" s="86"/>
      <c r="K22" s="87"/>
      <c r="L22" s="87"/>
      <c r="M22" s="87"/>
      <c r="N22" s="87"/>
      <c r="O22" s="87"/>
      <c r="Q22" s="84"/>
      <c r="R22" s="84"/>
      <c r="S22" s="84"/>
      <c r="T22" s="84"/>
      <c r="U22" s="84"/>
      <c r="W22" s="38"/>
    </row>
    <row r="23" spans="2:23" x14ac:dyDescent="0.25">
      <c r="B23" s="38"/>
      <c r="E23" s="48"/>
      <c r="F23" s="48"/>
      <c r="G23" s="48"/>
      <c r="H23" s="48"/>
      <c r="I23" s="48"/>
      <c r="K23" s="49"/>
      <c r="L23" s="49"/>
      <c r="M23" s="49"/>
      <c r="N23" s="49"/>
      <c r="Q23" s="48"/>
      <c r="R23" s="48"/>
      <c r="S23" s="48"/>
      <c r="T23" s="48"/>
      <c r="W23" s="38"/>
    </row>
    <row r="24" spans="2:23" ht="14.4" thickBot="1" x14ac:dyDescent="0.3">
      <c r="B24" s="38"/>
      <c r="C24" s="38"/>
      <c r="D24" s="38"/>
      <c r="E24" s="38"/>
      <c r="F24" s="38"/>
      <c r="G24" s="38"/>
      <c r="H24" s="38"/>
      <c r="I24" s="38"/>
      <c r="J24" s="38"/>
      <c r="K24" s="38"/>
      <c r="L24" s="38"/>
      <c r="M24" s="38"/>
      <c r="N24" s="38"/>
      <c r="O24" s="38"/>
      <c r="P24" s="38"/>
      <c r="Q24" s="38"/>
      <c r="R24" s="38"/>
      <c r="S24" s="38"/>
      <c r="T24" s="38"/>
      <c r="U24" s="38"/>
      <c r="V24" s="38"/>
      <c r="W24" s="38"/>
    </row>
    <row r="25" spans="2:23" x14ac:dyDescent="0.25">
      <c r="B25" s="38"/>
      <c r="C25" s="39"/>
      <c r="D25" s="40"/>
      <c r="E25" s="40"/>
      <c r="F25" s="40"/>
      <c r="G25" s="40"/>
      <c r="H25" s="40"/>
      <c r="I25" s="40"/>
      <c r="J25" s="40"/>
      <c r="K25" s="40"/>
      <c r="L25" s="40"/>
      <c r="M25" s="40"/>
      <c r="N25" s="41"/>
      <c r="W25" s="38"/>
    </row>
    <row r="26" spans="2:23" x14ac:dyDescent="0.25">
      <c r="B26" s="38"/>
      <c r="C26" s="42" t="s">
        <v>230</v>
      </c>
      <c r="D26" s="43"/>
      <c r="E26" s="43"/>
      <c r="F26" s="43"/>
      <c r="G26" s="43"/>
      <c r="H26" s="43"/>
      <c r="I26" s="43"/>
      <c r="J26" s="43"/>
      <c r="K26" s="43"/>
      <c r="L26" s="43"/>
      <c r="M26" s="43"/>
      <c r="N26" s="44"/>
      <c r="W26" s="38"/>
    </row>
    <row r="27" spans="2:23" x14ac:dyDescent="0.25">
      <c r="B27" s="38"/>
      <c r="C27" s="42"/>
      <c r="D27" s="43"/>
      <c r="E27" s="43"/>
      <c r="F27" s="43"/>
      <c r="G27" s="43"/>
      <c r="H27" s="43"/>
      <c r="I27" s="43"/>
      <c r="J27" s="43"/>
      <c r="K27" s="43"/>
      <c r="L27" s="43"/>
      <c r="M27" s="43"/>
      <c r="N27" s="44"/>
      <c r="W27" s="38"/>
    </row>
    <row r="28" spans="2:23" x14ac:dyDescent="0.25">
      <c r="B28" s="38"/>
      <c r="C28" s="42" t="s">
        <v>231</v>
      </c>
      <c r="D28" s="43"/>
      <c r="E28" s="43"/>
      <c r="F28" s="43"/>
      <c r="G28" s="43"/>
      <c r="H28" s="43"/>
      <c r="I28" s="43"/>
      <c r="J28" s="43"/>
      <c r="K28" s="43"/>
      <c r="L28" s="43"/>
      <c r="M28" s="43"/>
      <c r="N28" s="44"/>
      <c r="W28" s="38"/>
    </row>
    <row r="29" spans="2:23" ht="14.4" x14ac:dyDescent="0.3">
      <c r="B29" s="38"/>
      <c r="C29" s="42" t="s">
        <v>236</v>
      </c>
      <c r="D29" s="43"/>
      <c r="E29" s="43"/>
      <c r="F29" s="43"/>
      <c r="G29" s="43"/>
      <c r="H29" s="43"/>
      <c r="I29" s="43"/>
      <c r="J29" s="43"/>
      <c r="K29" s="100" t="s">
        <v>232</v>
      </c>
      <c r="L29" s="100"/>
      <c r="M29" s="100"/>
      <c r="N29" s="44"/>
      <c r="P29" s="50" t="s">
        <v>233</v>
      </c>
      <c r="W29" s="38"/>
    </row>
    <row r="30" spans="2:23" x14ac:dyDescent="0.25">
      <c r="B30" s="38"/>
      <c r="C30" s="42"/>
      <c r="D30" s="43"/>
      <c r="E30" s="43"/>
      <c r="F30" s="43"/>
      <c r="G30" s="43"/>
      <c r="H30" s="43"/>
      <c r="I30" s="43"/>
      <c r="J30" s="43"/>
      <c r="K30" s="43"/>
      <c r="L30" s="43"/>
      <c r="M30" s="43"/>
      <c r="N30" s="44"/>
      <c r="P30" s="50" t="s">
        <v>234</v>
      </c>
      <c r="W30" s="38"/>
    </row>
    <row r="31" spans="2:23" ht="14.4" x14ac:dyDescent="0.3">
      <c r="B31" s="38"/>
      <c r="C31" s="42" t="s">
        <v>237</v>
      </c>
      <c r="D31" s="43"/>
      <c r="E31" s="43"/>
      <c r="F31" s="43"/>
      <c r="G31" s="43"/>
      <c r="H31" s="43"/>
      <c r="I31" s="43"/>
      <c r="J31" s="43"/>
      <c r="K31" s="43"/>
      <c r="L31" s="101" t="s">
        <v>261</v>
      </c>
      <c r="M31" s="101"/>
      <c r="N31" s="102"/>
      <c r="P31" s="85" t="s">
        <v>235</v>
      </c>
      <c r="Q31" s="85"/>
      <c r="R31" s="85"/>
      <c r="S31" s="85"/>
      <c r="T31" s="85"/>
      <c r="W31" s="38"/>
    </row>
    <row r="32" spans="2:23" ht="14.4" thickBot="1" x14ac:dyDescent="0.3">
      <c r="B32" s="38"/>
      <c r="C32" s="45"/>
      <c r="D32" s="46"/>
      <c r="E32" s="46"/>
      <c r="F32" s="46"/>
      <c r="G32" s="46"/>
      <c r="H32" s="46"/>
      <c r="I32" s="46"/>
      <c r="J32" s="46"/>
      <c r="K32" s="46"/>
      <c r="L32" s="46"/>
      <c r="M32" s="46"/>
      <c r="N32" s="47"/>
      <c r="W32" s="38"/>
    </row>
    <row r="33" spans="2:23" x14ac:dyDescent="0.25">
      <c r="B33" s="38"/>
      <c r="W33" s="38"/>
    </row>
    <row r="34" spans="2:23" x14ac:dyDescent="0.25">
      <c r="B34" s="38"/>
      <c r="C34" s="38"/>
      <c r="D34" s="38"/>
      <c r="E34" s="38"/>
      <c r="F34" s="38"/>
      <c r="G34" s="38"/>
      <c r="H34" s="38"/>
      <c r="I34" s="38"/>
      <c r="J34" s="38"/>
      <c r="K34" s="38"/>
      <c r="L34" s="38"/>
      <c r="M34" s="38"/>
      <c r="N34" s="38"/>
      <c r="O34" s="38"/>
      <c r="P34" s="38"/>
      <c r="Q34" s="38"/>
      <c r="R34" s="38"/>
      <c r="S34" s="38"/>
      <c r="T34" s="38"/>
      <c r="U34" s="38"/>
      <c r="V34" s="38"/>
      <c r="W34" s="38"/>
    </row>
  </sheetData>
  <sheetProtection algorithmName="SHA-512" hashValue="qnkaJLGzcFq7vh9iHzyCqTtbLyj5C5pulWbWTvy05DcYFGSjdBHOiyQ8+N1J/H7gHRydA/LO9bWdPulmWRpqxw==" saltValue="LikfeQLmNY5yqRDhx83wpA==" spinCount="100000" sheet="1" objects="1" scenarios="1"/>
  <mergeCells count="10">
    <mergeCell ref="L31:N31"/>
    <mergeCell ref="P31:T31"/>
    <mergeCell ref="K29:M29"/>
    <mergeCell ref="E16:I22"/>
    <mergeCell ref="K16:O22"/>
    <mergeCell ref="C8:U9"/>
    <mergeCell ref="C3:U5"/>
    <mergeCell ref="C13:U14"/>
    <mergeCell ref="C12:U12"/>
    <mergeCell ref="Q16:U22"/>
  </mergeCells>
  <hyperlinks>
    <hyperlink ref="K29" r:id="rId1" xr:uid="{63F07010-96BD-43C7-8F8C-14CE2B3FF132}"/>
    <hyperlink ref="P31" r:id="rId2" xr:uid="{DABC577F-D86E-4213-8870-A1DA16ACF981}"/>
    <hyperlink ref="L31" r:id="rId3" xr:uid="{D6BDE052-01F2-47DA-B78C-2EE220A8D0FE}"/>
    <hyperlink ref="L31:N31" r:id="rId4" display="www.symphonytech.com" xr:uid="{E75E0D7D-FE38-4C27-BF00-C37E8493ED52}"/>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8A861-BC43-4557-A86B-80B07EB231E2}">
  <dimension ref="A1:J36"/>
  <sheetViews>
    <sheetView showGridLines="0" showRowColHeaders="0" workbookViewId="0">
      <selection activeCell="D14" sqref="D14:E20"/>
    </sheetView>
  </sheetViews>
  <sheetFormatPr defaultRowHeight="13.2" x14ac:dyDescent="0.25"/>
  <cols>
    <col min="1" max="2" width="30.77734375" style="28" customWidth="1"/>
    <col min="3" max="3" width="3.77734375" style="28" customWidth="1"/>
    <col min="4" max="5" width="30.77734375" style="28" customWidth="1"/>
    <col min="6" max="6" width="3.77734375" style="28" customWidth="1"/>
    <col min="7" max="8" width="30.77734375" style="28" customWidth="1"/>
    <col min="9" max="9" width="3.77734375" style="28" customWidth="1"/>
    <col min="10" max="16384" width="8.88671875" style="28"/>
  </cols>
  <sheetData>
    <row r="1" spans="1:10" x14ac:dyDescent="0.25">
      <c r="A1" s="53"/>
      <c r="B1" s="53"/>
      <c r="C1" s="53"/>
      <c r="D1" s="53"/>
      <c r="E1" s="53"/>
      <c r="F1" s="53"/>
      <c r="G1" s="53"/>
      <c r="H1" s="53"/>
      <c r="I1" s="53"/>
      <c r="J1" s="53"/>
    </row>
    <row r="2" spans="1:10" x14ac:dyDescent="0.25">
      <c r="A2" s="53"/>
      <c r="B2" s="53"/>
      <c r="C2" s="53"/>
      <c r="D2" s="53"/>
      <c r="E2" s="54" t="s">
        <v>239</v>
      </c>
      <c r="F2" s="53"/>
      <c r="G2" s="53"/>
      <c r="H2" s="53" t="s">
        <v>238</v>
      </c>
      <c r="I2" s="53"/>
      <c r="J2" s="53"/>
    </row>
    <row r="3" spans="1:10" x14ac:dyDescent="0.25">
      <c r="A3" s="53"/>
      <c r="B3" s="55" t="s">
        <v>103</v>
      </c>
      <c r="C3" s="56"/>
      <c r="D3" s="56"/>
      <c r="E3" s="53"/>
      <c r="F3" s="53"/>
      <c r="G3" s="53"/>
      <c r="H3" s="53" t="s">
        <v>240</v>
      </c>
      <c r="I3" s="53"/>
      <c r="J3" s="53"/>
    </row>
    <row r="4" spans="1:10" ht="14.4" x14ac:dyDescent="0.3">
      <c r="A4" s="53"/>
      <c r="B4" s="57" t="s">
        <v>104</v>
      </c>
      <c r="C4" s="53"/>
      <c r="D4" s="53"/>
      <c r="E4" s="53"/>
      <c r="F4" s="53"/>
      <c r="G4" s="53"/>
      <c r="H4" s="85" t="s">
        <v>235</v>
      </c>
      <c r="I4" s="85"/>
      <c r="J4" s="85"/>
    </row>
    <row r="5" spans="1:10" ht="4.95" customHeight="1" x14ac:dyDescent="0.25">
      <c r="A5" s="58"/>
      <c r="B5" s="58"/>
      <c r="C5" s="58"/>
      <c r="D5" s="58"/>
      <c r="E5" s="58"/>
      <c r="F5" s="58"/>
      <c r="G5" s="58"/>
      <c r="H5" s="58"/>
      <c r="I5" s="58"/>
      <c r="J5" s="53"/>
    </row>
    <row r="6" spans="1:10" x14ac:dyDescent="0.25">
      <c r="A6" s="59" t="s">
        <v>95</v>
      </c>
      <c r="B6" s="60"/>
      <c r="C6" s="61"/>
      <c r="D6" s="62" t="s">
        <v>93</v>
      </c>
      <c r="E6" s="63"/>
      <c r="F6" s="61"/>
      <c r="G6" s="62" t="s">
        <v>94</v>
      </c>
      <c r="H6" s="64"/>
      <c r="I6" s="65"/>
      <c r="J6" s="64"/>
    </row>
    <row r="7" spans="1:10" s="29" customFormat="1" ht="22.8" customHeight="1" x14ac:dyDescent="0.3">
      <c r="A7" s="66">
        <v>5</v>
      </c>
      <c r="B7" s="67" t="s">
        <v>229</v>
      </c>
      <c r="C7" s="61"/>
      <c r="D7" s="68">
        <v>9</v>
      </c>
      <c r="E7" s="69" t="s">
        <v>229</v>
      </c>
      <c r="F7" s="61"/>
      <c r="G7" s="68">
        <v>8</v>
      </c>
      <c r="H7" s="69" t="s">
        <v>229</v>
      </c>
      <c r="I7" s="61"/>
      <c r="J7" s="63"/>
    </row>
    <row r="8" spans="1:10" x14ac:dyDescent="0.25">
      <c r="A8" s="53"/>
      <c r="B8" s="53"/>
      <c r="C8" s="65"/>
      <c r="D8" s="64"/>
      <c r="E8" s="64"/>
      <c r="F8" s="65"/>
      <c r="G8" s="64"/>
      <c r="H8" s="64"/>
      <c r="I8" s="65"/>
      <c r="J8" s="64"/>
    </row>
    <row r="9" spans="1:10" x14ac:dyDescent="0.25">
      <c r="A9" s="98" t="s">
        <v>96</v>
      </c>
      <c r="B9" s="98"/>
      <c r="C9" s="65"/>
      <c r="D9" s="96" t="s">
        <v>98</v>
      </c>
      <c r="E9" s="96"/>
      <c r="F9" s="65"/>
      <c r="G9" s="96" t="s">
        <v>100</v>
      </c>
      <c r="H9" s="96"/>
      <c r="I9" s="65"/>
      <c r="J9" s="64"/>
    </row>
    <row r="10" spans="1:10" x14ac:dyDescent="0.25">
      <c r="A10" s="97" t="str">
        <f>VLOOKUP(A7,'DFMEA-Severity'!A2:C11,2,TRUE)</f>
        <v>Moderate</v>
      </c>
      <c r="B10" s="97"/>
      <c r="C10" s="65"/>
      <c r="D10" s="97" t="str">
        <f>VLOOKUP(D7,'DFMEA-Occurence'!A2:C11,2,TRUE)</f>
        <v>Very high test</v>
      </c>
      <c r="E10" s="97"/>
      <c r="F10" s="65"/>
      <c r="G10" s="97" t="str">
        <f>VLOOKUP(G7,'DFMEA-Detection'!A2:D11,2,TRUE)</f>
        <v>Low</v>
      </c>
      <c r="H10" s="97"/>
      <c r="I10" s="65"/>
      <c r="J10" s="64"/>
    </row>
    <row r="11" spans="1:10" x14ac:dyDescent="0.25">
      <c r="A11" s="97"/>
      <c r="B11" s="97"/>
      <c r="C11" s="65"/>
      <c r="D11" s="97"/>
      <c r="E11" s="97"/>
      <c r="F11" s="65"/>
      <c r="G11" s="97"/>
      <c r="H11" s="97"/>
      <c r="I11" s="65"/>
      <c r="J11" s="64"/>
    </row>
    <row r="12" spans="1:10" x14ac:dyDescent="0.25">
      <c r="A12" s="53"/>
      <c r="B12" s="53"/>
      <c r="C12" s="65"/>
      <c r="D12" s="64"/>
      <c r="E12" s="64"/>
      <c r="F12" s="65"/>
      <c r="G12" s="64"/>
      <c r="H12" s="64"/>
      <c r="I12" s="65"/>
      <c r="J12" s="64"/>
    </row>
    <row r="13" spans="1:10" x14ac:dyDescent="0.25">
      <c r="A13" s="98" t="s">
        <v>97</v>
      </c>
      <c r="B13" s="98"/>
      <c r="C13" s="70"/>
      <c r="D13" s="96" t="s">
        <v>99</v>
      </c>
      <c r="E13" s="96"/>
      <c r="F13" s="70"/>
      <c r="G13" s="96" t="s">
        <v>101</v>
      </c>
      <c r="H13" s="96"/>
      <c r="I13" s="65"/>
      <c r="J13" s="64"/>
    </row>
    <row r="14" spans="1:10" ht="13.8" customHeight="1" x14ac:dyDescent="0.25">
      <c r="A14" s="97" t="str">
        <f>VLOOKUP(A7,'DFMEA-Severity'!A2:C11,3,TRUE)</f>
        <v>Degradation of secondary vehicle function</v>
      </c>
      <c r="B14" s="97"/>
      <c r="C14" s="65"/>
      <c r="D14" s="89" t="str">
        <f>VLOOKUP(D7,'DFMEA-Occurence'!A2:C11,3,TRUE)</f>
        <v>First use of design with technical innovations or materials within the company. New application or change in duty cycle / operating conditions. No product verification and/or validation experience. Prevention controls not targeted to identify performance to specific requirements.</v>
      </c>
      <c r="E14" s="90"/>
      <c r="F14" s="65"/>
      <c r="G14" s="97" t="str">
        <f>VLOOKUP(G7,'DFMEA-Detection'!A2:D11,3,TRUE)</f>
        <v>New test method; not proven.</v>
      </c>
      <c r="H14" s="97"/>
      <c r="I14" s="65"/>
      <c r="J14" s="64"/>
    </row>
    <row r="15" spans="1:10" x14ac:dyDescent="0.25">
      <c r="A15" s="97"/>
      <c r="B15" s="97"/>
      <c r="C15" s="65"/>
      <c r="D15" s="91"/>
      <c r="E15" s="92"/>
      <c r="F15" s="65"/>
      <c r="G15" s="97"/>
      <c r="H15" s="97"/>
      <c r="I15" s="65"/>
      <c r="J15" s="64"/>
    </row>
    <row r="16" spans="1:10" x14ac:dyDescent="0.25">
      <c r="A16" s="97"/>
      <c r="B16" s="97"/>
      <c r="C16" s="65"/>
      <c r="D16" s="91"/>
      <c r="E16" s="92"/>
      <c r="F16" s="65"/>
      <c r="G16" s="97"/>
      <c r="H16" s="97"/>
      <c r="I16" s="65"/>
      <c r="J16" s="64"/>
    </row>
    <row r="17" spans="1:10" x14ac:dyDescent="0.25">
      <c r="A17" s="97"/>
      <c r="B17" s="97"/>
      <c r="C17" s="71"/>
      <c r="D17" s="91"/>
      <c r="E17" s="92"/>
      <c r="F17" s="71"/>
      <c r="G17" s="97"/>
      <c r="H17" s="97"/>
      <c r="I17" s="71"/>
      <c r="J17" s="53"/>
    </row>
    <row r="18" spans="1:10" x14ac:dyDescent="0.25">
      <c r="A18" s="53"/>
      <c r="B18" s="53"/>
      <c r="C18" s="71"/>
      <c r="D18" s="91"/>
      <c r="E18" s="92"/>
      <c r="F18" s="71"/>
      <c r="G18" s="97"/>
      <c r="H18" s="97"/>
      <c r="I18" s="71"/>
      <c r="J18" s="53"/>
    </row>
    <row r="19" spans="1:10" x14ac:dyDescent="0.25">
      <c r="A19" s="53"/>
      <c r="B19" s="53"/>
      <c r="C19" s="71"/>
      <c r="D19" s="91"/>
      <c r="E19" s="92"/>
      <c r="F19" s="71"/>
      <c r="G19" s="97"/>
      <c r="H19" s="97"/>
      <c r="I19" s="71"/>
      <c r="J19" s="53"/>
    </row>
    <row r="20" spans="1:10" x14ac:dyDescent="0.25">
      <c r="A20" s="53"/>
      <c r="B20" s="53"/>
      <c r="C20" s="71"/>
      <c r="D20" s="91"/>
      <c r="E20" s="92"/>
      <c r="F20" s="71"/>
      <c r="G20" s="72"/>
      <c r="H20" s="72"/>
      <c r="I20" s="71"/>
      <c r="J20" s="53"/>
    </row>
    <row r="21" spans="1:10" x14ac:dyDescent="0.25">
      <c r="A21" s="53"/>
      <c r="B21" s="53"/>
      <c r="C21" s="71"/>
      <c r="D21" s="73"/>
      <c r="E21" s="73"/>
      <c r="F21" s="71"/>
      <c r="G21" s="98" t="s">
        <v>102</v>
      </c>
      <c r="H21" s="98"/>
      <c r="I21" s="71"/>
      <c r="J21" s="53"/>
    </row>
    <row r="22" spans="1:10" x14ac:dyDescent="0.25">
      <c r="A22" s="53"/>
      <c r="B22" s="53"/>
      <c r="C22" s="71"/>
      <c r="D22" s="74"/>
      <c r="E22" s="74"/>
      <c r="F22" s="71"/>
      <c r="G22" s="88" t="str">
        <f>VLOOKUP(G7,'DFMEA-Detection'!A2:D11,4,TRUE)</f>
        <v>Pass-Fail, Test-to-Fail, Degradation Testing</v>
      </c>
      <c r="H22" s="88"/>
      <c r="I22" s="71"/>
      <c r="J22" s="53"/>
    </row>
    <row r="23" spans="1:10" x14ac:dyDescent="0.25">
      <c r="A23" s="53"/>
      <c r="B23" s="53"/>
      <c r="C23" s="71"/>
      <c r="D23" s="53"/>
      <c r="E23" s="53"/>
      <c r="F23" s="71"/>
      <c r="G23" s="88"/>
      <c r="H23" s="88"/>
      <c r="I23" s="71"/>
      <c r="J23" s="53"/>
    </row>
    <row r="24" spans="1:10" ht="9.6" customHeight="1" x14ac:dyDescent="0.25">
      <c r="A24" s="53"/>
      <c r="B24" s="53"/>
      <c r="C24" s="71"/>
      <c r="D24" s="53"/>
      <c r="E24" s="53"/>
      <c r="F24" s="71"/>
      <c r="G24" s="53"/>
      <c r="H24" s="53"/>
      <c r="I24" s="71"/>
      <c r="J24" s="53"/>
    </row>
    <row r="25" spans="1:10" x14ac:dyDescent="0.25">
      <c r="A25" s="53"/>
      <c r="B25" s="53"/>
      <c r="C25" s="71"/>
      <c r="D25" s="53"/>
      <c r="E25" s="53"/>
      <c r="F25" s="71"/>
      <c r="G25" s="53"/>
      <c r="H25" s="53"/>
      <c r="I25" s="71"/>
      <c r="J25" s="53"/>
    </row>
    <row r="26" spans="1:10" x14ac:dyDescent="0.25">
      <c r="A26" s="53"/>
      <c r="B26" s="53"/>
      <c r="C26" s="71"/>
      <c r="D26" s="53"/>
      <c r="E26" s="53"/>
      <c r="F26" s="71"/>
      <c r="G26" s="53"/>
      <c r="H26" s="53"/>
      <c r="I26" s="71"/>
      <c r="J26" s="53"/>
    </row>
    <row r="27" spans="1:10" x14ac:dyDescent="0.25">
      <c r="A27" s="53"/>
      <c r="B27" s="53"/>
      <c r="C27" s="71"/>
      <c r="D27" s="53"/>
      <c r="E27" s="53"/>
      <c r="F27" s="71"/>
      <c r="G27" s="53"/>
      <c r="H27" s="53"/>
      <c r="I27" s="71"/>
      <c r="J27" s="53"/>
    </row>
    <row r="28" spans="1:10" x14ac:dyDescent="0.25">
      <c r="A28" s="53"/>
      <c r="B28" s="53"/>
      <c r="C28" s="71"/>
      <c r="D28" s="93" t="s">
        <v>111</v>
      </c>
      <c r="E28" s="93"/>
      <c r="F28" s="71"/>
      <c r="G28" s="53"/>
      <c r="H28" s="53"/>
      <c r="I28" s="71"/>
      <c r="J28" s="53"/>
    </row>
    <row r="29" spans="1:10" x14ac:dyDescent="0.25">
      <c r="A29" s="53"/>
      <c r="B29" s="53"/>
      <c r="C29" s="71"/>
      <c r="D29" s="93"/>
      <c r="E29" s="93"/>
      <c r="F29" s="71"/>
      <c r="G29" s="53"/>
      <c r="H29" s="53"/>
      <c r="I29" s="71"/>
      <c r="J29" s="53"/>
    </row>
    <row r="30" spans="1:10" x14ac:dyDescent="0.25">
      <c r="A30" s="53"/>
      <c r="B30" s="53"/>
      <c r="C30" s="71"/>
      <c r="D30" s="94" t="str">
        <f>VLOOKUP('DFMEA AP Calc'!D5,'DFMEA AP Calc'!A7:B106,2,TRUE)</f>
        <v>HIGH</v>
      </c>
      <c r="E30" s="94"/>
      <c r="F30" s="71"/>
      <c r="G30" s="53"/>
      <c r="H30" s="53"/>
      <c r="I30" s="71"/>
      <c r="J30" s="53"/>
    </row>
    <row r="31" spans="1:10" x14ac:dyDescent="0.25">
      <c r="A31" s="53"/>
      <c r="B31" s="53"/>
      <c r="C31" s="71"/>
      <c r="D31" s="95"/>
      <c r="E31" s="95"/>
      <c r="F31" s="71"/>
      <c r="G31" s="53"/>
      <c r="H31" s="53"/>
      <c r="I31" s="71"/>
      <c r="J31" s="53"/>
    </row>
    <row r="32" spans="1:10" x14ac:dyDescent="0.25">
      <c r="A32" s="53"/>
      <c r="B32" s="53"/>
      <c r="C32" s="71"/>
      <c r="D32" s="53"/>
      <c r="E32" s="53"/>
      <c r="F32" s="71"/>
      <c r="G32" s="53"/>
      <c r="H32" s="53"/>
      <c r="I32" s="71"/>
      <c r="J32" s="53"/>
    </row>
    <row r="33" spans="1:10" x14ac:dyDescent="0.25">
      <c r="A33" s="53"/>
      <c r="B33" s="53"/>
      <c r="C33" s="71"/>
      <c r="D33" s="53"/>
      <c r="E33" s="53"/>
      <c r="F33" s="71"/>
      <c r="G33" s="53"/>
      <c r="H33" s="53"/>
      <c r="I33" s="71"/>
      <c r="J33" s="53"/>
    </row>
    <row r="34" spans="1:10" ht="4.95" customHeight="1" x14ac:dyDescent="0.25">
      <c r="A34" s="58"/>
      <c r="B34" s="58"/>
      <c r="C34" s="58"/>
      <c r="D34" s="58"/>
      <c r="E34" s="58"/>
      <c r="F34" s="58"/>
      <c r="G34" s="58"/>
      <c r="H34" s="58"/>
      <c r="I34" s="58"/>
      <c r="J34" s="53"/>
    </row>
    <row r="35" spans="1:10" x14ac:dyDescent="0.25">
      <c r="A35" s="53"/>
      <c r="B35" s="53"/>
      <c r="C35" s="53"/>
      <c r="D35" s="53"/>
      <c r="E35" s="53"/>
      <c r="F35" s="53"/>
      <c r="G35" s="53"/>
      <c r="H35" s="53"/>
      <c r="I35" s="53"/>
      <c r="J35" s="53"/>
    </row>
    <row r="36" spans="1:10" x14ac:dyDescent="0.25">
      <c r="A36" s="53"/>
      <c r="B36" s="53"/>
      <c r="C36" s="53"/>
      <c r="D36" s="53"/>
      <c r="E36" s="53"/>
      <c r="F36" s="53"/>
      <c r="G36" s="53"/>
      <c r="H36" s="53"/>
      <c r="I36" s="53"/>
      <c r="J36" s="53"/>
    </row>
  </sheetData>
  <sheetProtection algorithmName="SHA-512" hashValue="fqb0h6TeX1W5nY4KJiO6eamkLX55LHa75stbYkqsDzlmhoxjV//YBnF47P3Mbc3vbt6Wog4yJx5GVXn4xGyfnw==" saltValue="tKPuyHo7Ve+5/F34jUhRkA==" spinCount="100000" sheet="1" objects="1" scenarios="1"/>
  <mergeCells count="17">
    <mergeCell ref="H4:J4"/>
    <mergeCell ref="A9:B9"/>
    <mergeCell ref="A10:B11"/>
    <mergeCell ref="A13:B13"/>
    <mergeCell ref="A14:B17"/>
    <mergeCell ref="D9:E9"/>
    <mergeCell ref="D10:E11"/>
    <mergeCell ref="D13:E13"/>
    <mergeCell ref="G22:H23"/>
    <mergeCell ref="D14:E20"/>
    <mergeCell ref="D28:E29"/>
    <mergeCell ref="D30:E31"/>
    <mergeCell ref="G9:H9"/>
    <mergeCell ref="G10:H11"/>
    <mergeCell ref="G13:H13"/>
    <mergeCell ref="G14:H19"/>
    <mergeCell ref="G21:H21"/>
  </mergeCells>
  <conditionalFormatting sqref="D30:E31">
    <cfRule type="containsText" dxfId="5" priority="1" operator="containsText" text="MEDIUM">
      <formula>NOT(ISERROR(SEARCH("MEDIUM",D30)))</formula>
    </cfRule>
    <cfRule type="containsText" dxfId="4" priority="2" operator="containsText" text="HIGH">
      <formula>NOT(ISERROR(SEARCH("HIGH",D30)))</formula>
    </cfRule>
    <cfRule type="containsText" dxfId="3" priority="3" operator="containsText" text="LOW">
      <formula>NOT(ISERROR(SEARCH("LOW",D30)))</formula>
    </cfRule>
  </conditionalFormatting>
  <hyperlinks>
    <hyperlink ref="H4" r:id="rId1" xr:uid="{D10D0007-5255-4395-9A3D-C7A8DAD91C96}"/>
  </hyperlinks>
  <pageMargins left="0.7" right="0.7" top="0.75" bottom="0.75" header="0.3" footer="0.3"/>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Detection Rating" error="Detection Rating is a number between 1 and 10" xr:uid="{837E55E9-5732-469E-A843-B25D6FDAE745}">
          <x14:formula1>
            <xm:f>List!$A$1:$A$10</xm:f>
          </x14:formula1>
          <xm:sqref>G7</xm:sqref>
        </x14:dataValidation>
        <x14:dataValidation type="list" allowBlank="1" showInputMessage="1" showErrorMessage="1" errorTitle="Severity Rating" error="Severity Rating is a number between 1 and 10" xr:uid="{A79F11F2-70B9-4B36-8753-06814380921E}">
          <x14:formula1>
            <xm:f>List!$A$1:$A$10</xm:f>
          </x14:formula1>
          <xm:sqref>A7</xm:sqref>
        </x14:dataValidation>
        <x14:dataValidation type="list" allowBlank="1" showInputMessage="1" showErrorMessage="1" errorTitle="Occurrence Rating" error="Occurrence Rating is a number between 1 and 10" xr:uid="{63A830AE-576A-4AF0-B318-D1B6BA60EE4F}">
          <x14:formula1>
            <xm:f>List!$A$1:$A$10</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0FEA-2974-451E-9092-D2EDD9B4828B}">
  <dimension ref="A1:J36"/>
  <sheetViews>
    <sheetView showGridLines="0" showRowColHeaders="0" workbookViewId="0">
      <selection activeCell="E17" sqref="E17"/>
    </sheetView>
  </sheetViews>
  <sheetFormatPr defaultRowHeight="13.2" x14ac:dyDescent="0.25"/>
  <cols>
    <col min="1" max="2" width="30.77734375" style="28" customWidth="1"/>
    <col min="3" max="3" width="3.77734375" style="28" customWidth="1"/>
    <col min="4" max="5" width="30.77734375" style="28" customWidth="1"/>
    <col min="6" max="6" width="3.77734375" style="28" customWidth="1"/>
    <col min="7" max="8" width="30.77734375" style="28" customWidth="1"/>
    <col min="9" max="9" width="3.77734375" style="28" customWidth="1"/>
    <col min="10" max="16384" width="8.88671875" style="28"/>
  </cols>
  <sheetData>
    <row r="1" spans="1:10" x14ac:dyDescent="0.25">
      <c r="A1" s="53"/>
      <c r="B1" s="53"/>
      <c r="C1" s="53"/>
      <c r="D1" s="53"/>
      <c r="E1" s="53"/>
      <c r="F1" s="53"/>
      <c r="G1" s="53"/>
      <c r="H1" s="53"/>
      <c r="I1" s="53"/>
      <c r="J1" s="53"/>
    </row>
    <row r="2" spans="1:10" x14ac:dyDescent="0.25">
      <c r="A2" s="53"/>
      <c r="B2" s="53"/>
      <c r="C2" s="53"/>
      <c r="D2" s="53"/>
      <c r="E2" s="54" t="s">
        <v>239</v>
      </c>
      <c r="F2" s="53"/>
      <c r="G2" s="53"/>
      <c r="H2" s="53" t="s">
        <v>238</v>
      </c>
      <c r="I2" s="53"/>
      <c r="J2" s="53"/>
    </row>
    <row r="3" spans="1:10" x14ac:dyDescent="0.25">
      <c r="A3" s="53"/>
      <c r="B3" s="55" t="s">
        <v>105</v>
      </c>
      <c r="C3" s="56"/>
      <c r="D3" s="56"/>
      <c r="E3" s="53"/>
      <c r="F3" s="53"/>
      <c r="G3" s="53"/>
      <c r="H3" s="53" t="s">
        <v>240</v>
      </c>
      <c r="I3" s="53"/>
      <c r="J3" s="53"/>
    </row>
    <row r="4" spans="1:10" ht="14.4" customHeight="1" x14ac:dyDescent="0.3">
      <c r="A4" s="53"/>
      <c r="B4" s="57" t="s">
        <v>104</v>
      </c>
      <c r="C4" s="53"/>
      <c r="D4" s="53"/>
      <c r="E4" s="53"/>
      <c r="F4" s="53"/>
      <c r="G4" s="53"/>
      <c r="H4" s="85" t="s">
        <v>235</v>
      </c>
      <c r="I4" s="85"/>
      <c r="J4" s="85"/>
    </row>
    <row r="5" spans="1:10" ht="4.95" customHeight="1" x14ac:dyDescent="0.25">
      <c r="A5" s="58"/>
      <c r="B5" s="58"/>
      <c r="C5" s="58"/>
      <c r="D5" s="58"/>
      <c r="E5" s="58"/>
      <c r="F5" s="58"/>
      <c r="G5" s="58"/>
      <c r="H5" s="58"/>
      <c r="I5" s="58"/>
      <c r="J5" s="53"/>
    </row>
    <row r="6" spans="1:10" x14ac:dyDescent="0.25">
      <c r="A6" s="59" t="s">
        <v>95</v>
      </c>
      <c r="B6" s="60"/>
      <c r="C6" s="61"/>
      <c r="D6" s="62" t="s">
        <v>93</v>
      </c>
      <c r="E6" s="63"/>
      <c r="F6" s="61"/>
      <c r="G6" s="62" t="s">
        <v>94</v>
      </c>
      <c r="H6" s="64"/>
      <c r="I6" s="65"/>
      <c r="J6" s="64"/>
    </row>
    <row r="7" spans="1:10" s="29" customFormat="1" ht="22.8" customHeight="1" x14ac:dyDescent="0.3">
      <c r="A7" s="66">
        <v>5</v>
      </c>
      <c r="B7" s="67" t="s">
        <v>229</v>
      </c>
      <c r="C7" s="61"/>
      <c r="D7" s="68">
        <v>8</v>
      </c>
      <c r="E7" s="69" t="s">
        <v>229</v>
      </c>
      <c r="F7" s="61"/>
      <c r="G7" s="68">
        <v>4</v>
      </c>
      <c r="H7" s="69" t="s">
        <v>229</v>
      </c>
      <c r="I7" s="61"/>
      <c r="J7" s="63"/>
    </row>
    <row r="8" spans="1:10" x14ac:dyDescent="0.25">
      <c r="A8" s="53"/>
      <c r="B8" s="53"/>
      <c r="C8" s="65"/>
      <c r="D8" s="64"/>
      <c r="E8" s="64"/>
      <c r="F8" s="65"/>
      <c r="G8" s="64"/>
      <c r="H8" s="64"/>
      <c r="I8" s="65"/>
      <c r="J8" s="64"/>
    </row>
    <row r="9" spans="1:10" x14ac:dyDescent="0.25">
      <c r="A9" s="98" t="s">
        <v>96</v>
      </c>
      <c r="B9" s="98"/>
      <c r="C9" s="65"/>
      <c r="D9" s="96" t="s">
        <v>98</v>
      </c>
      <c r="E9" s="96"/>
      <c r="F9" s="65"/>
      <c r="G9" s="96" t="s">
        <v>100</v>
      </c>
      <c r="H9" s="96"/>
      <c r="I9" s="65"/>
      <c r="J9" s="64"/>
    </row>
    <row r="10" spans="1:10" x14ac:dyDescent="0.25">
      <c r="A10" s="97" t="str">
        <f>VLOOKUP(A7,'PFMEA-Severity'!A2:E11,2,TRUE)</f>
        <v>Moderately Low</v>
      </c>
      <c r="B10" s="97"/>
      <c r="C10" s="65"/>
      <c r="D10" s="97" t="str">
        <f>VLOOKUP(D7,'PFMEA-Occurrence'!A2:D11,2,TRUE)</f>
        <v>Very High</v>
      </c>
      <c r="E10" s="97"/>
      <c r="F10" s="65"/>
      <c r="G10" s="97" t="str">
        <f>VLOOKUP(G7,'PFMEA-Detection'!A2:D11,2,TRUE)</f>
        <v>High</v>
      </c>
      <c r="H10" s="97"/>
      <c r="I10" s="65"/>
      <c r="J10" s="64"/>
    </row>
    <row r="11" spans="1:10" x14ac:dyDescent="0.25">
      <c r="A11" s="97"/>
      <c r="B11" s="97"/>
      <c r="C11" s="65"/>
      <c r="D11" s="97"/>
      <c r="E11" s="97"/>
      <c r="F11" s="65"/>
      <c r="G11" s="97"/>
      <c r="H11" s="97"/>
      <c r="I11" s="65"/>
      <c r="J11" s="64"/>
    </row>
    <row r="12" spans="1:10" x14ac:dyDescent="0.25">
      <c r="A12" s="53"/>
      <c r="B12" s="53"/>
      <c r="C12" s="65"/>
      <c r="D12" s="64"/>
      <c r="E12" s="64"/>
      <c r="F12" s="65"/>
      <c r="G12" s="64"/>
      <c r="H12" s="64"/>
      <c r="I12" s="65"/>
      <c r="J12" s="64"/>
    </row>
    <row r="13" spans="1:10" x14ac:dyDescent="0.25">
      <c r="A13" s="98" t="s">
        <v>106</v>
      </c>
      <c r="B13" s="98"/>
      <c r="C13" s="70"/>
      <c r="D13" s="96" t="s">
        <v>109</v>
      </c>
      <c r="E13" s="96"/>
      <c r="F13" s="70"/>
      <c r="G13" s="96" t="s">
        <v>101</v>
      </c>
      <c r="H13" s="96"/>
      <c r="I13" s="65"/>
      <c r="J13" s="64"/>
    </row>
    <row r="14" spans="1:10" ht="13.8" customHeight="1" x14ac:dyDescent="0.25">
      <c r="A14" s="97" t="str">
        <f>VLOOKUP(A7,'PFMEA-Severity'!A2:E11,3,TRUE)</f>
        <v>A portion of the production run may have to be reworked off line and accepted</v>
      </c>
      <c r="B14" s="97"/>
      <c r="C14" s="65"/>
      <c r="D14" s="89" t="str">
        <f>VLOOKUP(D7,'PFMEA-Occurrence'!A2:D11,3,TRUE)</f>
        <v>Behavioural</v>
      </c>
      <c r="E14" s="90"/>
      <c r="F14" s="65"/>
      <c r="G14" s="97" t="str">
        <f>VLOOKUP(G7,'PFMEA-Detection'!A2:D11,3,TRUE)</f>
        <v>System has been proven to be effective and reliable (e.g. plant has experience with method on identical process or this application), gauge R&amp;R results are acceptable, etc.</v>
      </c>
      <c r="H14" s="97"/>
      <c r="I14" s="65"/>
      <c r="J14" s="64"/>
    </row>
    <row r="15" spans="1:10" x14ac:dyDescent="0.25">
      <c r="A15" s="97"/>
      <c r="B15" s="97"/>
      <c r="C15" s="65"/>
      <c r="D15" s="91"/>
      <c r="E15" s="92"/>
      <c r="F15" s="65"/>
      <c r="G15" s="97"/>
      <c r="H15" s="97"/>
      <c r="I15" s="65"/>
      <c r="J15" s="64"/>
    </row>
    <row r="16" spans="1:10" x14ac:dyDescent="0.25">
      <c r="A16" s="97"/>
      <c r="B16" s="97"/>
      <c r="C16" s="65"/>
      <c r="D16" s="75"/>
      <c r="E16" s="76"/>
      <c r="F16" s="65"/>
      <c r="G16" s="97"/>
      <c r="H16" s="97"/>
      <c r="I16" s="65"/>
      <c r="J16" s="64"/>
    </row>
    <row r="17" spans="1:10" x14ac:dyDescent="0.25">
      <c r="A17" s="97"/>
      <c r="B17" s="97"/>
      <c r="C17" s="71"/>
      <c r="D17" s="77"/>
      <c r="E17" s="77"/>
      <c r="F17" s="71"/>
      <c r="G17" s="97"/>
      <c r="H17" s="97"/>
      <c r="I17" s="71"/>
      <c r="J17" s="53"/>
    </row>
    <row r="18" spans="1:10" x14ac:dyDescent="0.25">
      <c r="A18" s="97"/>
      <c r="B18" s="97"/>
      <c r="C18" s="71"/>
      <c r="D18" s="96" t="s">
        <v>110</v>
      </c>
      <c r="E18" s="96"/>
      <c r="F18" s="71"/>
      <c r="G18" s="97"/>
      <c r="H18" s="97"/>
      <c r="I18" s="71"/>
      <c r="J18" s="53"/>
    </row>
    <row r="19" spans="1:10" x14ac:dyDescent="0.25">
      <c r="A19" s="78"/>
      <c r="B19" s="78"/>
      <c r="C19" s="71"/>
      <c r="D19" s="97" t="str">
        <f>VLOOKUP(D7,'PFMEA-Occurrence'!A2:D11,4,TRUE)</f>
        <v>Prevention controls will have little effect in preventing failure cause.</v>
      </c>
      <c r="E19" s="97"/>
      <c r="F19" s="71"/>
      <c r="G19" s="97"/>
      <c r="H19" s="97"/>
      <c r="I19" s="71"/>
      <c r="J19" s="53"/>
    </row>
    <row r="20" spans="1:10" x14ac:dyDescent="0.25">
      <c r="A20" s="98" t="s">
        <v>107</v>
      </c>
      <c r="B20" s="98"/>
      <c r="C20" s="71"/>
      <c r="D20" s="97"/>
      <c r="E20" s="97"/>
      <c r="F20" s="71"/>
      <c r="G20" s="72"/>
      <c r="H20" s="72"/>
      <c r="I20" s="71"/>
      <c r="J20" s="53"/>
    </row>
    <row r="21" spans="1:10" x14ac:dyDescent="0.25">
      <c r="A21" s="97" t="str">
        <f>VLOOKUP(A7,'PFMEA-Severity'!A2:E11,4,TRUE)</f>
        <v>Less than 100% of product affected; strong possibility for additional defective product; sort required; no line shutdown</v>
      </c>
      <c r="B21" s="97"/>
      <c r="C21" s="71"/>
      <c r="D21" s="97"/>
      <c r="E21" s="97"/>
      <c r="F21" s="71"/>
      <c r="G21" s="98" t="s">
        <v>102</v>
      </c>
      <c r="H21" s="98"/>
      <c r="I21" s="71"/>
      <c r="J21" s="53"/>
    </row>
    <row r="22" spans="1:10" x14ac:dyDescent="0.25">
      <c r="A22" s="97"/>
      <c r="B22" s="97"/>
      <c r="C22" s="71"/>
      <c r="D22" s="97"/>
      <c r="E22" s="97"/>
      <c r="F22" s="71"/>
      <c r="G22" s="97" t="str">
        <f>VLOOKUP(G7,'PFMEA-Detection'!A2:D11,4,TRUE)</f>
        <v>Machine-based automated detection method that will detect the failure mode downstream, prevent further processing or system will identify the product as discrepant and allow it to automatically move forward in the process until the designated reject unload area. Discrepant product will be controlled by a robust system that will prevent outflow of the product from the facility.</v>
      </c>
      <c r="H22" s="97"/>
      <c r="I22" s="71"/>
      <c r="J22" s="53"/>
    </row>
    <row r="23" spans="1:10" x14ac:dyDescent="0.25">
      <c r="A23" s="97"/>
      <c r="B23" s="97"/>
      <c r="C23" s="71"/>
      <c r="D23" s="97"/>
      <c r="E23" s="97"/>
      <c r="F23" s="71"/>
      <c r="G23" s="97"/>
      <c r="H23" s="97"/>
      <c r="I23" s="71"/>
      <c r="J23" s="53"/>
    </row>
    <row r="24" spans="1:10" ht="9.6" customHeight="1" x14ac:dyDescent="0.25">
      <c r="A24" s="97"/>
      <c r="B24" s="97"/>
      <c r="C24" s="71"/>
      <c r="D24" s="97"/>
      <c r="E24" s="97"/>
      <c r="F24" s="71"/>
      <c r="G24" s="97"/>
      <c r="H24" s="97"/>
      <c r="I24" s="71"/>
      <c r="J24" s="53"/>
    </row>
    <row r="25" spans="1:10" x14ac:dyDescent="0.25">
      <c r="A25" s="97"/>
      <c r="B25" s="97"/>
      <c r="C25" s="71"/>
      <c r="D25" s="97"/>
      <c r="E25" s="97"/>
      <c r="F25" s="71"/>
      <c r="G25" s="97"/>
      <c r="H25" s="97"/>
      <c r="I25" s="71"/>
      <c r="J25" s="53"/>
    </row>
    <row r="26" spans="1:10" x14ac:dyDescent="0.25">
      <c r="A26" s="79"/>
      <c r="B26" s="79"/>
      <c r="C26" s="71"/>
      <c r="D26" s="53"/>
      <c r="E26" s="53"/>
      <c r="F26" s="71"/>
      <c r="G26" s="97"/>
      <c r="H26" s="97"/>
      <c r="I26" s="71"/>
      <c r="J26" s="53"/>
    </row>
    <row r="27" spans="1:10" x14ac:dyDescent="0.25">
      <c r="A27" s="98" t="s">
        <v>108</v>
      </c>
      <c r="B27" s="98"/>
      <c r="C27" s="71"/>
      <c r="D27" s="53"/>
      <c r="E27" s="53"/>
      <c r="F27" s="71"/>
      <c r="G27" s="97"/>
      <c r="H27" s="97"/>
      <c r="I27" s="71"/>
      <c r="J27" s="53"/>
    </row>
    <row r="28" spans="1:10" x14ac:dyDescent="0.25">
      <c r="A28" s="97" t="str">
        <f>VLOOKUP(A7,'PFMEA-Severity'!A2:E11,5,TRUE)</f>
        <v>Degradation of secondary vehicle function.</v>
      </c>
      <c r="B28" s="97"/>
      <c r="C28" s="71"/>
      <c r="D28" s="99" t="s">
        <v>111</v>
      </c>
      <c r="E28" s="99"/>
      <c r="F28" s="71"/>
      <c r="G28" s="97"/>
      <c r="H28" s="97"/>
      <c r="I28" s="71"/>
      <c r="J28" s="53"/>
    </row>
    <row r="29" spans="1:10" x14ac:dyDescent="0.25">
      <c r="A29" s="97"/>
      <c r="B29" s="97"/>
      <c r="C29" s="71"/>
      <c r="D29" s="99"/>
      <c r="E29" s="99"/>
      <c r="F29" s="71"/>
      <c r="G29" s="97"/>
      <c r="H29" s="97"/>
      <c r="I29" s="71"/>
      <c r="J29" s="53"/>
    </row>
    <row r="30" spans="1:10" x14ac:dyDescent="0.25">
      <c r="A30" s="97"/>
      <c r="B30" s="97"/>
      <c r="C30" s="71"/>
      <c r="D30" s="94" t="str">
        <f>VLOOKUP('PFMEA AP Calc'!D5,'PFMEA AP Calc'!A7:B106,2,TRUE)</f>
        <v>MEDIUM</v>
      </c>
      <c r="E30" s="94"/>
      <c r="F30" s="71"/>
      <c r="G30" s="97"/>
      <c r="H30" s="97"/>
      <c r="I30" s="71"/>
      <c r="J30" s="53"/>
    </row>
    <row r="31" spans="1:10" x14ac:dyDescent="0.25">
      <c r="A31" s="97"/>
      <c r="B31" s="97"/>
      <c r="C31" s="71"/>
      <c r="D31" s="95"/>
      <c r="E31" s="95"/>
      <c r="F31" s="71"/>
      <c r="G31" s="53"/>
      <c r="H31" s="53"/>
      <c r="I31" s="71"/>
      <c r="J31" s="53"/>
    </row>
    <row r="32" spans="1:10" x14ac:dyDescent="0.25">
      <c r="A32" s="97"/>
      <c r="B32" s="97"/>
      <c r="C32" s="71"/>
      <c r="D32" s="53"/>
      <c r="E32" s="53"/>
      <c r="F32" s="71"/>
      <c r="G32" s="53"/>
      <c r="H32" s="53"/>
      <c r="I32" s="71"/>
      <c r="J32" s="53"/>
    </row>
    <row r="33" spans="1:10" x14ac:dyDescent="0.25">
      <c r="A33" s="79"/>
      <c r="B33" s="79"/>
      <c r="C33" s="71"/>
      <c r="D33" s="53"/>
      <c r="E33" s="53"/>
      <c r="F33" s="71"/>
      <c r="G33" s="53"/>
      <c r="H33" s="53"/>
      <c r="I33" s="71"/>
      <c r="J33" s="53"/>
    </row>
    <row r="34" spans="1:10" ht="4.95" customHeight="1" x14ac:dyDescent="0.25">
      <c r="A34" s="80"/>
      <c r="B34" s="80"/>
      <c r="C34" s="58"/>
      <c r="D34" s="58"/>
      <c r="E34" s="58"/>
      <c r="F34" s="58"/>
      <c r="G34" s="58"/>
      <c r="H34" s="58"/>
      <c r="I34" s="58"/>
      <c r="J34" s="53"/>
    </row>
    <row r="35" spans="1:10" x14ac:dyDescent="0.25">
      <c r="A35" s="79"/>
      <c r="B35" s="79"/>
      <c r="C35" s="53"/>
      <c r="D35" s="53"/>
      <c r="E35" s="53"/>
      <c r="F35" s="53"/>
      <c r="G35" s="53"/>
      <c r="H35" s="53"/>
      <c r="I35" s="53"/>
      <c r="J35" s="53"/>
    </row>
    <row r="36" spans="1:10" x14ac:dyDescent="0.25">
      <c r="A36" s="53"/>
      <c r="B36" s="53"/>
      <c r="C36" s="53"/>
      <c r="D36" s="53"/>
      <c r="E36" s="53"/>
      <c r="F36" s="53"/>
      <c r="G36" s="53"/>
      <c r="H36" s="53"/>
      <c r="I36" s="53"/>
      <c r="J36" s="53"/>
    </row>
  </sheetData>
  <sheetProtection algorithmName="SHA-512" hashValue="4qXXP1hSYMDz+tEcWITCJ5Q/FIpSee6CMVtkeJ4JWD4RsEhXxko37KL3qM8G6SPiyfK8u/MNW9jatv4V0LG6mw==" saltValue="cSyyjukndMOBteX/P91Z5A==" spinCount="100000" sheet="1" objects="1" scenarios="1"/>
  <mergeCells count="23">
    <mergeCell ref="H4:J4"/>
    <mergeCell ref="A13:B13"/>
    <mergeCell ref="D13:E13"/>
    <mergeCell ref="G13:H13"/>
    <mergeCell ref="G14:H19"/>
    <mergeCell ref="A9:B9"/>
    <mergeCell ref="D9:E9"/>
    <mergeCell ref="G9:H9"/>
    <mergeCell ref="A10:B11"/>
    <mergeCell ref="D10:E11"/>
    <mergeCell ref="G10:H11"/>
    <mergeCell ref="A14:B18"/>
    <mergeCell ref="D14:E15"/>
    <mergeCell ref="D18:E18"/>
    <mergeCell ref="G21:H21"/>
    <mergeCell ref="A20:B20"/>
    <mergeCell ref="A27:B27"/>
    <mergeCell ref="D19:E25"/>
    <mergeCell ref="G22:H30"/>
    <mergeCell ref="D28:E29"/>
    <mergeCell ref="D30:E31"/>
    <mergeCell ref="A21:B25"/>
    <mergeCell ref="A28:B32"/>
  </mergeCells>
  <conditionalFormatting sqref="D30:E31">
    <cfRule type="containsText" dxfId="2" priority="1" operator="containsText" text="MEDIUM">
      <formula>NOT(ISERROR(SEARCH("MEDIUM",D30)))</formula>
    </cfRule>
    <cfRule type="containsText" dxfId="1" priority="2" operator="containsText" text="HIGH">
      <formula>NOT(ISERROR(SEARCH("HIGH",D30)))</formula>
    </cfRule>
    <cfRule type="containsText" dxfId="0" priority="3" operator="containsText" text="LOW">
      <formula>NOT(ISERROR(SEARCH("LOW",D30)))</formula>
    </cfRule>
  </conditionalFormatting>
  <hyperlinks>
    <hyperlink ref="H4" r:id="rId1" xr:uid="{F8E51931-9BCA-42BD-9EB6-8C86F468F713}"/>
  </hyperlinks>
  <pageMargins left="0.7" right="0.7" top="0.75" bottom="0.75" header="0.3" footer="0.3"/>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Detection Rating" error="Detection Rating is a number between 1 to 10" xr:uid="{1E34C916-97F0-4095-992E-1560E123A2EC}">
          <x14:formula1>
            <xm:f>List!$A$1:$A$10</xm:f>
          </x14:formula1>
          <xm:sqref>G7</xm:sqref>
        </x14:dataValidation>
        <x14:dataValidation type="list" allowBlank="1" showInputMessage="1" showErrorMessage="1" errorTitle="Severity Rating" error="Severity Rating is a number between 1 and 10" xr:uid="{F864FB49-B6E4-4DBA-8D8C-85F6A0BF332E}">
          <x14:formula1>
            <xm:f>List!$A$1:$A$10</xm:f>
          </x14:formula1>
          <xm:sqref>A7</xm:sqref>
        </x14:dataValidation>
        <x14:dataValidation type="list" allowBlank="1" showInputMessage="1" showErrorMessage="1" errorTitle="Occurrence Rating" error="Occurrence Rating is a number between 1 and 10" xr:uid="{B0283213-7664-4C01-A154-E264B572B068}">
          <x14:formula1>
            <xm:f>List!$A$1:$A$10</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zoomScale="115" zoomScaleNormal="115" workbookViewId="0">
      <selection activeCell="L22" sqref="L22"/>
    </sheetView>
  </sheetViews>
  <sheetFormatPr defaultColWidth="24.109375" defaultRowHeight="14.4" x14ac:dyDescent="0.3"/>
  <cols>
    <col min="1" max="1" width="18" customWidth="1"/>
    <col min="2" max="2" width="15" customWidth="1"/>
    <col min="3" max="3" width="28.109375" customWidth="1"/>
    <col min="4" max="4" width="11" bestFit="1" customWidth="1"/>
  </cols>
  <sheetData>
    <row r="1" spans="1:4" x14ac:dyDescent="0.3">
      <c r="A1" s="1" t="s">
        <v>0</v>
      </c>
      <c r="B1" s="1" t="s">
        <v>1</v>
      </c>
      <c r="C1" s="1" t="s">
        <v>2</v>
      </c>
      <c r="D1" s="1" t="s">
        <v>3</v>
      </c>
    </row>
    <row r="2" spans="1:4" x14ac:dyDescent="0.3">
      <c r="A2" s="10">
        <v>1</v>
      </c>
      <c r="B2" s="9" t="s">
        <v>4</v>
      </c>
      <c r="C2" s="10" t="s">
        <v>45</v>
      </c>
      <c r="D2" s="2"/>
    </row>
    <row r="3" spans="1:4" ht="43.2" x14ac:dyDescent="0.3">
      <c r="A3" s="10">
        <v>2</v>
      </c>
      <c r="B3" s="10" t="s">
        <v>5</v>
      </c>
      <c r="C3" s="10" t="s">
        <v>46</v>
      </c>
      <c r="D3" s="2"/>
    </row>
    <row r="4" spans="1:4" ht="43.2" x14ac:dyDescent="0.3">
      <c r="A4" s="10">
        <v>3</v>
      </c>
      <c r="B4" s="10" t="s">
        <v>5</v>
      </c>
      <c r="C4" s="10" t="s">
        <v>47</v>
      </c>
      <c r="D4" s="2"/>
    </row>
    <row r="5" spans="1:4" ht="43.2" x14ac:dyDescent="0.3">
      <c r="A5" s="10">
        <v>4</v>
      </c>
      <c r="B5" s="10" t="s">
        <v>6</v>
      </c>
      <c r="C5" s="9" t="s">
        <v>7</v>
      </c>
      <c r="D5" s="2"/>
    </row>
    <row r="6" spans="1:4" ht="28.8" x14ac:dyDescent="0.3">
      <c r="A6" s="10">
        <v>5</v>
      </c>
      <c r="B6" s="10" t="s">
        <v>6</v>
      </c>
      <c r="C6" s="9" t="s">
        <v>8</v>
      </c>
      <c r="D6" s="2"/>
    </row>
    <row r="7" spans="1:4" ht="28.8" x14ac:dyDescent="0.3">
      <c r="A7" s="10">
        <v>6</v>
      </c>
      <c r="B7" s="10" t="s">
        <v>6</v>
      </c>
      <c r="C7" s="16" t="s">
        <v>9</v>
      </c>
      <c r="D7" s="2"/>
    </row>
    <row r="8" spans="1:4" ht="57.6" x14ac:dyDescent="0.3">
      <c r="A8" s="10">
        <v>7</v>
      </c>
      <c r="B8" s="10" t="s">
        <v>10</v>
      </c>
      <c r="C8" s="9" t="s">
        <v>11</v>
      </c>
      <c r="D8" s="2"/>
    </row>
    <row r="9" spans="1:4" ht="43.2" x14ac:dyDescent="0.3">
      <c r="A9" s="10">
        <v>8</v>
      </c>
      <c r="B9" s="10" t="s">
        <v>10</v>
      </c>
      <c r="C9" s="10" t="s">
        <v>12</v>
      </c>
      <c r="D9" s="2"/>
    </row>
    <row r="10" spans="1:4" ht="28.8" x14ac:dyDescent="0.3">
      <c r="A10" s="10">
        <v>9</v>
      </c>
      <c r="B10" s="10" t="s">
        <v>13</v>
      </c>
      <c r="C10" s="10" t="s">
        <v>14</v>
      </c>
      <c r="D10" s="2"/>
    </row>
    <row r="11" spans="1:4" ht="72" x14ac:dyDescent="0.3">
      <c r="A11" s="10">
        <v>10</v>
      </c>
      <c r="B11" s="10" t="s">
        <v>13</v>
      </c>
      <c r="C11" s="10" t="s">
        <v>15</v>
      </c>
      <c r="D11"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topLeftCell="A8" workbookViewId="0">
      <selection activeCell="L22" sqref="L22"/>
    </sheetView>
  </sheetViews>
  <sheetFormatPr defaultColWidth="30.44140625" defaultRowHeight="14.4" x14ac:dyDescent="0.3"/>
  <cols>
    <col min="1" max="1" width="12.109375" bestFit="1" customWidth="1"/>
    <col min="2" max="2" width="13.44140625" bestFit="1" customWidth="1"/>
    <col min="3" max="3" width="46.33203125" customWidth="1"/>
    <col min="4" max="4" width="18.5546875" customWidth="1"/>
  </cols>
  <sheetData>
    <row r="1" spans="1:4" x14ac:dyDescent="0.3">
      <c r="A1" s="3" t="s">
        <v>16</v>
      </c>
      <c r="B1" s="3" t="s">
        <v>1</v>
      </c>
      <c r="C1" s="3" t="s">
        <v>2</v>
      </c>
      <c r="D1" s="3" t="s">
        <v>3</v>
      </c>
    </row>
    <row r="2" spans="1:4" ht="28.8" x14ac:dyDescent="0.3">
      <c r="A2" s="8">
        <v>1</v>
      </c>
      <c r="B2" s="8" t="s">
        <v>247</v>
      </c>
      <c r="C2" s="18" t="s">
        <v>17</v>
      </c>
      <c r="D2" s="4"/>
    </row>
    <row r="3" spans="1:4" ht="144" x14ac:dyDescent="0.3">
      <c r="A3" s="8">
        <v>2</v>
      </c>
      <c r="B3" s="8" t="s">
        <v>4</v>
      </c>
      <c r="C3" s="8" t="s">
        <v>248</v>
      </c>
      <c r="D3" s="4"/>
    </row>
    <row r="4" spans="1:4" ht="144" x14ac:dyDescent="0.3">
      <c r="A4" s="8">
        <v>3</v>
      </c>
      <c r="B4" s="8" t="s">
        <v>5</v>
      </c>
      <c r="C4" s="8" t="s">
        <v>48</v>
      </c>
      <c r="D4" s="4"/>
    </row>
    <row r="5" spans="1:4" ht="129.6" x14ac:dyDescent="0.3">
      <c r="A5" s="8">
        <v>4</v>
      </c>
      <c r="B5" s="8" t="s">
        <v>6</v>
      </c>
      <c r="C5" s="8" t="s">
        <v>49</v>
      </c>
      <c r="D5" s="4"/>
    </row>
    <row r="6" spans="1:4" ht="144" x14ac:dyDescent="0.3">
      <c r="A6" s="7">
        <v>5</v>
      </c>
      <c r="B6" s="4" t="s">
        <v>6</v>
      </c>
      <c r="C6" s="8" t="s">
        <v>249</v>
      </c>
      <c r="D6" s="4"/>
    </row>
    <row r="7" spans="1:4" ht="100.8" x14ac:dyDescent="0.3">
      <c r="A7" s="8">
        <v>6</v>
      </c>
      <c r="B7" s="8" t="s">
        <v>10</v>
      </c>
      <c r="C7" s="8" t="s">
        <v>250</v>
      </c>
      <c r="D7" s="4" t="s">
        <v>18</v>
      </c>
    </row>
    <row r="8" spans="1:4" ht="100.8" x14ac:dyDescent="0.3">
      <c r="A8" s="8">
        <v>7</v>
      </c>
      <c r="B8" s="8" t="s">
        <v>10</v>
      </c>
      <c r="C8" s="8" t="s">
        <v>50</v>
      </c>
      <c r="D8" s="4"/>
    </row>
    <row r="9" spans="1:4" ht="100.8" x14ac:dyDescent="0.3">
      <c r="A9" s="8">
        <v>8</v>
      </c>
      <c r="B9" s="8" t="s">
        <v>19</v>
      </c>
      <c r="C9" s="8" t="s">
        <v>51</v>
      </c>
      <c r="D9" s="4"/>
    </row>
    <row r="10" spans="1:4" ht="86.4" x14ac:dyDescent="0.3">
      <c r="A10" s="8">
        <v>9</v>
      </c>
      <c r="B10" s="8" t="s">
        <v>20</v>
      </c>
      <c r="C10" s="8" t="s">
        <v>251</v>
      </c>
      <c r="D10" s="4"/>
    </row>
    <row r="11" spans="1:4" ht="100.8" x14ac:dyDescent="0.3">
      <c r="A11" s="8">
        <v>10</v>
      </c>
      <c r="B11" s="8" t="s">
        <v>252</v>
      </c>
      <c r="C11" s="8" t="s">
        <v>52</v>
      </c>
      <c r="D11"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zoomScale="85" zoomScaleNormal="85" workbookViewId="0">
      <selection activeCell="L22" sqref="L22"/>
    </sheetView>
  </sheetViews>
  <sheetFormatPr defaultRowHeight="14.4" x14ac:dyDescent="0.3"/>
  <cols>
    <col min="1" max="1" width="15" bestFit="1" customWidth="1"/>
    <col min="2" max="2" width="16.33203125" customWidth="1"/>
    <col min="3" max="3" width="54.44140625" customWidth="1"/>
    <col min="4" max="4" width="26.33203125" customWidth="1"/>
    <col min="5" max="5" width="19.88671875" customWidth="1"/>
  </cols>
  <sheetData>
    <row r="1" spans="1:5" x14ac:dyDescent="0.3">
      <c r="A1" s="5" t="s">
        <v>21</v>
      </c>
      <c r="B1" s="5" t="s">
        <v>1</v>
      </c>
      <c r="C1" s="5" t="s">
        <v>2</v>
      </c>
      <c r="D1" s="5" t="s">
        <v>22</v>
      </c>
      <c r="E1" s="5" t="s">
        <v>3</v>
      </c>
    </row>
    <row r="2" spans="1:5" ht="54.9" customHeight="1" x14ac:dyDescent="0.3">
      <c r="A2" s="12">
        <v>1</v>
      </c>
      <c r="B2" s="25" t="s">
        <v>19</v>
      </c>
      <c r="C2" s="12" t="s">
        <v>253</v>
      </c>
      <c r="D2" s="12" t="s">
        <v>18</v>
      </c>
      <c r="E2" s="11"/>
    </row>
    <row r="3" spans="1:5" ht="50.1" customHeight="1" x14ac:dyDescent="0.3">
      <c r="A3" s="12">
        <v>2</v>
      </c>
      <c r="B3" s="23" t="s">
        <v>10</v>
      </c>
      <c r="C3" s="51" t="s">
        <v>254</v>
      </c>
      <c r="D3" s="15" t="s">
        <v>56</v>
      </c>
      <c r="E3" s="6" t="s">
        <v>18</v>
      </c>
    </row>
    <row r="4" spans="1:5" ht="50.1" customHeight="1" x14ac:dyDescent="0.3">
      <c r="A4" s="12">
        <v>3</v>
      </c>
      <c r="B4" s="23" t="s">
        <v>10</v>
      </c>
      <c r="C4" s="51" t="s">
        <v>254</v>
      </c>
      <c r="D4" s="13" t="s">
        <v>55</v>
      </c>
      <c r="E4" s="6" t="s">
        <v>18</v>
      </c>
    </row>
    <row r="5" spans="1:5" ht="50.1" customHeight="1" x14ac:dyDescent="0.3">
      <c r="A5" s="12">
        <v>4</v>
      </c>
      <c r="B5" s="23" t="s">
        <v>10</v>
      </c>
      <c r="C5" s="51" t="s">
        <v>254</v>
      </c>
      <c r="D5" s="13" t="s">
        <v>54</v>
      </c>
      <c r="E5" s="6" t="s">
        <v>18</v>
      </c>
    </row>
    <row r="6" spans="1:5" ht="50.1" customHeight="1" x14ac:dyDescent="0.3">
      <c r="A6" s="12">
        <v>5</v>
      </c>
      <c r="B6" s="24" t="s">
        <v>6</v>
      </c>
      <c r="C6" s="51" t="s">
        <v>255</v>
      </c>
      <c r="D6" s="13" t="s">
        <v>56</v>
      </c>
      <c r="E6" s="6" t="s">
        <v>18</v>
      </c>
    </row>
    <row r="7" spans="1:5" ht="50.1" customHeight="1" x14ac:dyDescent="0.3">
      <c r="A7" s="12">
        <v>6</v>
      </c>
      <c r="B7" s="24" t="s">
        <v>6</v>
      </c>
      <c r="C7" s="51" t="s">
        <v>255</v>
      </c>
      <c r="D7" s="13" t="s">
        <v>55</v>
      </c>
      <c r="E7" s="6" t="s">
        <v>18</v>
      </c>
    </row>
    <row r="8" spans="1:5" ht="50.1" customHeight="1" x14ac:dyDescent="0.3">
      <c r="A8" s="12">
        <v>7</v>
      </c>
      <c r="B8" s="24" t="s">
        <v>6</v>
      </c>
      <c r="C8" s="51" t="s">
        <v>255</v>
      </c>
      <c r="D8" s="13" t="s">
        <v>54</v>
      </c>
      <c r="E8" s="6" t="s">
        <v>18</v>
      </c>
    </row>
    <row r="9" spans="1:5" ht="50.1" customHeight="1" x14ac:dyDescent="0.3">
      <c r="A9" s="12">
        <v>8</v>
      </c>
      <c r="B9" s="25" t="s">
        <v>5</v>
      </c>
      <c r="C9" s="26" t="s">
        <v>59</v>
      </c>
      <c r="D9" s="12" t="s">
        <v>256</v>
      </c>
      <c r="E9" s="6" t="s">
        <v>18</v>
      </c>
    </row>
    <row r="10" spans="1:5" ht="50.1" customHeight="1" x14ac:dyDescent="0.3">
      <c r="A10" s="12">
        <v>9</v>
      </c>
      <c r="B10" s="24" t="s">
        <v>53</v>
      </c>
      <c r="C10" s="13" t="s">
        <v>57</v>
      </c>
      <c r="D10" s="12" t="s">
        <v>256</v>
      </c>
      <c r="E10" s="6"/>
    </row>
    <row r="11" spans="1:5" ht="50.1" customHeight="1" x14ac:dyDescent="0.3">
      <c r="A11" s="12">
        <v>10</v>
      </c>
      <c r="B11" s="24" t="s">
        <v>53</v>
      </c>
      <c r="C11" s="13" t="s">
        <v>23</v>
      </c>
      <c r="D11" s="13" t="s">
        <v>58</v>
      </c>
      <c r="E11" s="6" t="s">
        <v>18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
  <sheetViews>
    <sheetView topLeftCell="A5" zoomScaleNormal="100" workbookViewId="0">
      <selection activeCell="L22" sqref="L22"/>
    </sheetView>
  </sheetViews>
  <sheetFormatPr defaultColWidth="9.33203125" defaultRowHeight="14.4" x14ac:dyDescent="0.3"/>
  <cols>
    <col min="1" max="1" width="16.44140625" bestFit="1" customWidth="1"/>
    <col min="2" max="2" width="18.33203125" customWidth="1"/>
    <col min="3" max="3" width="38" customWidth="1"/>
    <col min="4" max="4" width="36.6640625" customWidth="1"/>
    <col min="5" max="5" width="19.44140625" bestFit="1" customWidth="1"/>
    <col min="6" max="6" width="11.88671875" bestFit="1" customWidth="1"/>
    <col min="7" max="7" width="11" bestFit="1" customWidth="1"/>
  </cols>
  <sheetData>
    <row r="1" spans="1:7" x14ac:dyDescent="0.3">
      <c r="A1" s="1" t="s">
        <v>0</v>
      </c>
      <c r="B1" s="1" t="s">
        <v>1</v>
      </c>
      <c r="C1" s="1" t="s">
        <v>24</v>
      </c>
      <c r="D1" s="1" t="s">
        <v>25</v>
      </c>
      <c r="E1" s="1" t="s">
        <v>26</v>
      </c>
      <c r="F1" s="17" t="s">
        <v>2</v>
      </c>
      <c r="G1" s="1" t="s">
        <v>3</v>
      </c>
    </row>
    <row r="2" spans="1:7" x14ac:dyDescent="0.3">
      <c r="A2" s="10">
        <v>1</v>
      </c>
      <c r="B2" s="10" t="s">
        <v>4</v>
      </c>
      <c r="C2" s="10" t="s">
        <v>27</v>
      </c>
      <c r="D2" s="10" t="s">
        <v>28</v>
      </c>
      <c r="E2" s="10" t="s">
        <v>27</v>
      </c>
      <c r="F2" s="2" t="s">
        <v>18</v>
      </c>
      <c r="G2" s="2"/>
    </row>
    <row r="3" spans="1:7" ht="57.6" x14ac:dyDescent="0.3">
      <c r="A3" s="10">
        <v>2</v>
      </c>
      <c r="B3" s="27" t="s">
        <v>5</v>
      </c>
      <c r="C3" s="16" t="s">
        <v>64</v>
      </c>
      <c r="D3" s="16" t="s">
        <v>62</v>
      </c>
      <c r="E3" s="10" t="s">
        <v>46</v>
      </c>
      <c r="F3" s="2" t="s">
        <v>18</v>
      </c>
      <c r="G3" s="2"/>
    </row>
    <row r="4" spans="1:7" ht="72" x14ac:dyDescent="0.3">
      <c r="A4" s="10">
        <v>3</v>
      </c>
      <c r="B4" s="27" t="s">
        <v>5</v>
      </c>
      <c r="C4" s="10" t="s">
        <v>29</v>
      </c>
      <c r="D4" s="16" t="s">
        <v>63</v>
      </c>
      <c r="E4" s="10" t="s">
        <v>47</v>
      </c>
      <c r="F4" s="2" t="s">
        <v>18</v>
      </c>
      <c r="G4" s="2"/>
    </row>
    <row r="5" spans="1:7" ht="57.6" x14ac:dyDescent="0.3">
      <c r="A5" s="10">
        <v>4</v>
      </c>
      <c r="B5" s="27" t="s">
        <v>61</v>
      </c>
      <c r="C5" s="10" t="s">
        <v>31</v>
      </c>
      <c r="D5" s="10" t="s">
        <v>30</v>
      </c>
      <c r="E5" s="10" t="s">
        <v>7</v>
      </c>
      <c r="F5" s="2" t="s">
        <v>18</v>
      </c>
      <c r="G5" s="2"/>
    </row>
    <row r="6" spans="1:7" ht="43.2" x14ac:dyDescent="0.3">
      <c r="A6" s="10">
        <v>5</v>
      </c>
      <c r="B6" s="27" t="s">
        <v>61</v>
      </c>
      <c r="C6" s="16" t="s">
        <v>65</v>
      </c>
      <c r="D6" s="10" t="s">
        <v>32</v>
      </c>
      <c r="E6" s="10" t="s">
        <v>33</v>
      </c>
      <c r="F6" s="2" t="s">
        <v>18</v>
      </c>
      <c r="G6" s="2"/>
    </row>
    <row r="7" spans="1:7" ht="28.8" x14ac:dyDescent="0.3">
      <c r="A7" s="10">
        <v>6</v>
      </c>
      <c r="B7" s="27" t="s">
        <v>61</v>
      </c>
      <c r="C7" s="10" t="s">
        <v>34</v>
      </c>
      <c r="D7" s="10" t="s">
        <v>35</v>
      </c>
      <c r="E7" s="10" t="s">
        <v>9</v>
      </c>
      <c r="F7" s="2" t="s">
        <v>18</v>
      </c>
      <c r="G7" s="2"/>
    </row>
    <row r="8" spans="1:7" ht="72" x14ac:dyDescent="0.3">
      <c r="A8" s="10">
        <v>7</v>
      </c>
      <c r="B8" s="27" t="s">
        <v>60</v>
      </c>
      <c r="C8" s="16" t="s">
        <v>66</v>
      </c>
      <c r="D8" s="10" t="s">
        <v>36</v>
      </c>
      <c r="E8" s="10" t="s">
        <v>11</v>
      </c>
      <c r="F8" s="2" t="s">
        <v>18</v>
      </c>
      <c r="G8" s="2"/>
    </row>
    <row r="9" spans="1:7" ht="115.2" x14ac:dyDescent="0.3">
      <c r="A9" s="10">
        <v>8</v>
      </c>
      <c r="B9" s="27" t="s">
        <v>60</v>
      </c>
      <c r="C9" s="16" t="s">
        <v>37</v>
      </c>
      <c r="D9" s="10" t="s">
        <v>257</v>
      </c>
      <c r="E9" s="10" t="s">
        <v>12</v>
      </c>
      <c r="F9" s="2" t="s">
        <v>18</v>
      </c>
      <c r="G9" s="2"/>
    </row>
    <row r="10" spans="1:7" ht="28.8" x14ac:dyDescent="0.3">
      <c r="A10" s="10">
        <v>9</v>
      </c>
      <c r="B10" s="52" t="s">
        <v>10</v>
      </c>
      <c r="C10" s="10" t="s">
        <v>38</v>
      </c>
      <c r="D10" s="10" t="s">
        <v>38</v>
      </c>
      <c r="E10" s="10" t="s">
        <v>14</v>
      </c>
      <c r="F10" s="2" t="s">
        <v>18</v>
      </c>
      <c r="G10" s="2"/>
    </row>
    <row r="11" spans="1:7" ht="86.4" x14ac:dyDescent="0.3">
      <c r="A11" s="10">
        <v>10</v>
      </c>
      <c r="B11" s="52" t="s">
        <v>10</v>
      </c>
      <c r="C11" s="10" t="s">
        <v>39</v>
      </c>
      <c r="D11" s="10" t="s">
        <v>39</v>
      </c>
      <c r="E11" s="10" t="s">
        <v>15</v>
      </c>
      <c r="F11" s="2" t="s">
        <v>18</v>
      </c>
      <c r="G11"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1"/>
  <sheetViews>
    <sheetView zoomScale="115" zoomScaleNormal="115" workbookViewId="0">
      <selection activeCell="L22" sqref="L22"/>
    </sheetView>
  </sheetViews>
  <sheetFormatPr defaultRowHeight="14.4" x14ac:dyDescent="0.3"/>
  <cols>
    <col min="1" max="1" width="12.6640625" bestFit="1" customWidth="1"/>
    <col min="2" max="2" width="17.109375" customWidth="1"/>
    <col min="3" max="3" width="21" customWidth="1"/>
    <col min="4" max="4" width="26.109375" customWidth="1"/>
    <col min="5" max="5" width="16.5546875" customWidth="1"/>
  </cols>
  <sheetData>
    <row r="1" spans="1:5" x14ac:dyDescent="0.3">
      <c r="A1" s="3" t="s">
        <v>40</v>
      </c>
      <c r="B1" s="3" t="s">
        <v>1</v>
      </c>
      <c r="C1" s="3" t="s">
        <v>41</v>
      </c>
      <c r="D1" s="3" t="s">
        <v>42</v>
      </c>
      <c r="E1" s="3" t="s">
        <v>3</v>
      </c>
    </row>
    <row r="2" spans="1:5" ht="144" x14ac:dyDescent="0.3">
      <c r="A2" s="8">
        <v>1</v>
      </c>
      <c r="B2" s="19" t="s">
        <v>67</v>
      </c>
      <c r="C2" s="19" t="s">
        <v>68</v>
      </c>
      <c r="D2" s="18" t="s">
        <v>69</v>
      </c>
      <c r="E2" s="4"/>
    </row>
    <row r="3" spans="1:5" ht="24.9" customHeight="1" x14ac:dyDescent="0.3">
      <c r="A3" s="8">
        <v>2</v>
      </c>
      <c r="B3" s="19" t="s">
        <v>53</v>
      </c>
      <c r="C3" s="30" t="s">
        <v>70</v>
      </c>
      <c r="D3" s="30" t="s">
        <v>71</v>
      </c>
      <c r="E3" s="4" t="s">
        <v>18</v>
      </c>
    </row>
    <row r="4" spans="1:5" ht="24.9" customHeight="1" x14ac:dyDescent="0.3">
      <c r="A4" s="8">
        <v>3</v>
      </c>
      <c r="B4" s="19" t="s">
        <v>5</v>
      </c>
      <c r="C4" s="30" t="s">
        <v>70</v>
      </c>
      <c r="D4" s="30" t="s">
        <v>71</v>
      </c>
      <c r="E4" s="4" t="s">
        <v>18</v>
      </c>
    </row>
    <row r="5" spans="1:5" ht="21.9" customHeight="1" x14ac:dyDescent="0.3">
      <c r="A5" s="8">
        <v>4</v>
      </c>
      <c r="B5" s="30" t="s">
        <v>6</v>
      </c>
      <c r="C5" s="30" t="s">
        <v>72</v>
      </c>
      <c r="D5" s="30" t="s">
        <v>73</v>
      </c>
      <c r="E5" s="4" t="s">
        <v>18</v>
      </c>
    </row>
    <row r="6" spans="1:5" ht="21.9" customHeight="1" x14ac:dyDescent="0.3">
      <c r="A6" s="8">
        <v>5</v>
      </c>
      <c r="B6" s="30" t="s">
        <v>6</v>
      </c>
      <c r="C6" s="30" t="s">
        <v>72</v>
      </c>
      <c r="D6" s="30" t="s">
        <v>73</v>
      </c>
      <c r="E6" s="4" t="s">
        <v>18</v>
      </c>
    </row>
    <row r="7" spans="1:5" ht="24.9" customHeight="1" x14ac:dyDescent="0.3">
      <c r="A7" s="8">
        <v>6</v>
      </c>
      <c r="B7" s="30" t="s">
        <v>10</v>
      </c>
      <c r="C7" s="30" t="s">
        <v>72</v>
      </c>
      <c r="D7" s="31" t="s">
        <v>74</v>
      </c>
      <c r="E7" s="4" t="s">
        <v>18</v>
      </c>
    </row>
    <row r="8" spans="1:5" ht="24.9" customHeight="1" x14ac:dyDescent="0.3">
      <c r="A8" s="8">
        <v>7</v>
      </c>
      <c r="B8" s="30" t="s">
        <v>10</v>
      </c>
      <c r="C8" s="30" t="s">
        <v>72</v>
      </c>
      <c r="D8" s="31" t="s">
        <v>74</v>
      </c>
      <c r="E8" s="4" t="s">
        <v>18</v>
      </c>
    </row>
    <row r="9" spans="1:5" ht="24.9" customHeight="1" x14ac:dyDescent="0.3">
      <c r="A9" s="8">
        <v>8</v>
      </c>
      <c r="B9" s="30" t="s">
        <v>13</v>
      </c>
      <c r="C9" s="30" t="s">
        <v>76</v>
      </c>
      <c r="D9" s="31" t="s">
        <v>78</v>
      </c>
      <c r="E9" s="4" t="s">
        <v>18</v>
      </c>
    </row>
    <row r="10" spans="1:5" ht="24.9" customHeight="1" x14ac:dyDescent="0.3">
      <c r="A10" s="8">
        <v>9</v>
      </c>
      <c r="B10" s="30" t="s">
        <v>13</v>
      </c>
      <c r="C10" s="30" t="s">
        <v>76</v>
      </c>
      <c r="D10" s="31" t="s">
        <v>78</v>
      </c>
      <c r="E10" s="4" t="s">
        <v>18</v>
      </c>
    </row>
    <row r="11" spans="1:5" x14ac:dyDescent="0.3">
      <c r="A11" s="8">
        <v>10</v>
      </c>
      <c r="B11" s="19" t="s">
        <v>75</v>
      </c>
      <c r="C11" s="19" t="s">
        <v>77</v>
      </c>
      <c r="D11" s="19" t="s">
        <v>79</v>
      </c>
      <c r="E11" s="4" t="s">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topLeftCell="A7" zoomScaleNormal="100" workbookViewId="0">
      <selection activeCell="L22" sqref="L22"/>
    </sheetView>
  </sheetViews>
  <sheetFormatPr defaultRowHeight="14.4" x14ac:dyDescent="0.3"/>
  <cols>
    <col min="1" max="1" width="20.88671875" customWidth="1"/>
    <col min="2" max="2" width="16" customWidth="1"/>
    <col min="3" max="3" width="25.5546875" customWidth="1"/>
    <col min="4" max="4" width="22.6640625" customWidth="1"/>
    <col min="5" max="5" width="17" customWidth="1"/>
    <col min="6" max="6" width="11" bestFit="1" customWidth="1"/>
  </cols>
  <sheetData>
    <row r="1" spans="1:6" x14ac:dyDescent="0.3">
      <c r="A1" s="5" t="s">
        <v>43</v>
      </c>
      <c r="B1" s="22" t="s">
        <v>1</v>
      </c>
      <c r="C1" s="5" t="s">
        <v>44</v>
      </c>
      <c r="D1" s="22" t="s">
        <v>22</v>
      </c>
      <c r="E1" s="5" t="s">
        <v>2</v>
      </c>
      <c r="F1" s="5" t="s">
        <v>3</v>
      </c>
    </row>
    <row r="2" spans="1:6" ht="86.4" x14ac:dyDescent="0.3">
      <c r="A2" s="12">
        <v>1</v>
      </c>
      <c r="B2" s="13" t="s">
        <v>13</v>
      </c>
      <c r="C2" s="13" t="s">
        <v>80</v>
      </c>
      <c r="D2" s="13"/>
      <c r="E2" s="6" t="s">
        <v>18</v>
      </c>
      <c r="F2" s="6"/>
    </row>
    <row r="3" spans="1:6" ht="86.4" x14ac:dyDescent="0.3">
      <c r="A3" s="12">
        <v>2</v>
      </c>
      <c r="B3" s="24" t="s">
        <v>10</v>
      </c>
      <c r="C3" s="13" t="s">
        <v>81</v>
      </c>
      <c r="D3" s="13" t="s">
        <v>82</v>
      </c>
      <c r="E3" s="6" t="s">
        <v>18</v>
      </c>
      <c r="F3" s="6" t="s">
        <v>18</v>
      </c>
    </row>
    <row r="4" spans="1:6" ht="244.8" x14ac:dyDescent="0.3">
      <c r="A4" s="12">
        <v>3</v>
      </c>
      <c r="B4" s="24" t="s">
        <v>10</v>
      </c>
      <c r="C4" s="51" t="s">
        <v>258</v>
      </c>
      <c r="D4" s="13" t="s">
        <v>83</v>
      </c>
      <c r="E4" s="6"/>
      <c r="F4" s="6" t="s">
        <v>18</v>
      </c>
    </row>
    <row r="5" spans="1:6" ht="244.8" x14ac:dyDescent="0.3">
      <c r="A5" s="12">
        <v>4</v>
      </c>
      <c r="B5" s="24" t="s">
        <v>10</v>
      </c>
      <c r="C5" s="51" t="s">
        <v>258</v>
      </c>
      <c r="D5" s="13" t="s">
        <v>84</v>
      </c>
      <c r="E5" s="6"/>
      <c r="F5" s="6" t="s">
        <v>18</v>
      </c>
    </row>
    <row r="6" spans="1:6" ht="144" x14ac:dyDescent="0.3">
      <c r="A6" s="12">
        <v>5</v>
      </c>
      <c r="B6" s="24" t="s">
        <v>6</v>
      </c>
      <c r="C6" s="24" t="s">
        <v>85</v>
      </c>
      <c r="D6" s="14" t="s">
        <v>86</v>
      </c>
      <c r="E6" s="6" t="s">
        <v>18</v>
      </c>
      <c r="F6" s="6" t="s">
        <v>18</v>
      </c>
    </row>
    <row r="7" spans="1:6" ht="115.2" x14ac:dyDescent="0.3">
      <c r="A7" s="12">
        <v>6</v>
      </c>
      <c r="B7" s="24" t="s">
        <v>6</v>
      </c>
      <c r="C7" s="24" t="s">
        <v>85</v>
      </c>
      <c r="D7" s="13" t="s">
        <v>87</v>
      </c>
      <c r="E7" s="6" t="s">
        <v>18</v>
      </c>
      <c r="F7" s="6" t="s">
        <v>18</v>
      </c>
    </row>
    <row r="8" spans="1:6" ht="144" x14ac:dyDescent="0.3">
      <c r="A8" s="12">
        <v>7</v>
      </c>
      <c r="B8" s="24" t="s">
        <v>5</v>
      </c>
      <c r="C8" s="51" t="s">
        <v>259</v>
      </c>
      <c r="D8" s="12" t="s">
        <v>260</v>
      </c>
      <c r="E8" s="6"/>
      <c r="F8" s="6" t="s">
        <v>18</v>
      </c>
    </row>
    <row r="9" spans="1:6" ht="115.2" x14ac:dyDescent="0.3">
      <c r="A9" s="12">
        <v>8</v>
      </c>
      <c r="B9" s="24" t="s">
        <v>5</v>
      </c>
      <c r="C9" s="51" t="s">
        <v>259</v>
      </c>
      <c r="D9" s="13" t="s">
        <v>88</v>
      </c>
      <c r="E9" s="6"/>
      <c r="F9" s="6" t="s">
        <v>18</v>
      </c>
    </row>
    <row r="10" spans="1:6" ht="57.6" x14ac:dyDescent="0.3">
      <c r="A10" s="12">
        <v>9</v>
      </c>
      <c r="B10" s="24" t="s">
        <v>53</v>
      </c>
      <c r="C10" s="13" t="s">
        <v>89</v>
      </c>
      <c r="D10" s="13" t="s">
        <v>91</v>
      </c>
      <c r="E10" s="6" t="s">
        <v>18</v>
      </c>
      <c r="F10" s="6" t="s">
        <v>18</v>
      </c>
    </row>
    <row r="11" spans="1:6" ht="43.2" x14ac:dyDescent="0.3">
      <c r="A11" s="12">
        <v>10</v>
      </c>
      <c r="B11" s="24" t="s">
        <v>53</v>
      </c>
      <c r="C11" s="13" t="s">
        <v>90</v>
      </c>
      <c r="D11" s="13" t="s">
        <v>92</v>
      </c>
      <c r="E11" s="6" t="s">
        <v>18</v>
      </c>
      <c r="F11" s="6"/>
    </row>
    <row r="13" spans="1:6" x14ac:dyDescent="0.3">
      <c r="F13" s="20"/>
    </row>
    <row r="16" spans="1:6" x14ac:dyDescent="0.3">
      <c r="B16" s="2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C100F-124C-48EF-A538-9589699FF203}">
  <dimension ref="A1:A10"/>
  <sheetViews>
    <sheetView workbookViewId="0">
      <selection activeCell="L22" sqref="L22"/>
    </sheetView>
  </sheetViews>
  <sheetFormatPr defaultRowHeight="14.4" x14ac:dyDescent="0.3"/>
  <sheetData>
    <row r="1" spans="1:1" x14ac:dyDescent="0.3">
      <c r="A1">
        <v>1</v>
      </c>
    </row>
    <row r="2" spans="1:1" x14ac:dyDescent="0.3">
      <c r="A2">
        <v>2</v>
      </c>
    </row>
    <row r="3" spans="1:1" x14ac:dyDescent="0.3">
      <c r="A3">
        <v>3</v>
      </c>
    </row>
    <row r="4" spans="1:1" x14ac:dyDescent="0.3">
      <c r="A4">
        <v>4</v>
      </c>
    </row>
    <row r="5" spans="1:1" x14ac:dyDescent="0.3">
      <c r="A5">
        <v>5</v>
      </c>
    </row>
    <row r="6" spans="1:1" x14ac:dyDescent="0.3">
      <c r="A6">
        <v>6</v>
      </c>
    </row>
    <row r="7" spans="1:1" x14ac:dyDescent="0.3">
      <c r="A7">
        <v>7</v>
      </c>
    </row>
    <row r="8" spans="1:1" x14ac:dyDescent="0.3">
      <c r="A8">
        <v>8</v>
      </c>
    </row>
    <row r="9" spans="1:1" x14ac:dyDescent="0.3">
      <c r="A9">
        <v>9</v>
      </c>
    </row>
    <row r="10" spans="1:1" x14ac:dyDescent="0.3">
      <c r="A10">
        <v>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4650B-98A1-4115-AE04-435830CE20BD}">
  <dimension ref="A1:I106"/>
  <sheetViews>
    <sheetView workbookViewId="0">
      <selection activeCell="L22" sqref="L22"/>
    </sheetView>
  </sheetViews>
  <sheetFormatPr defaultRowHeight="14.4" x14ac:dyDescent="0.3"/>
  <sheetData>
    <row r="1" spans="1:9" x14ac:dyDescent="0.3">
      <c r="A1" t="s">
        <v>112</v>
      </c>
      <c r="B1" t="s">
        <v>113</v>
      </c>
      <c r="C1" t="s">
        <v>114</v>
      </c>
    </row>
    <row r="2" spans="1:9" x14ac:dyDescent="0.3">
      <c r="A2">
        <f>'DFMEA Action Priority'!A7</f>
        <v>5</v>
      </c>
      <c r="B2">
        <f>'DFMEA Action Priority'!D7</f>
        <v>9</v>
      </c>
      <c r="C2">
        <f>'DFMEA Action Priority'!G7</f>
        <v>8</v>
      </c>
      <c r="I2" t="s">
        <v>119</v>
      </c>
    </row>
    <row r="3" spans="1:9" x14ac:dyDescent="0.3">
      <c r="F3">
        <v>1</v>
      </c>
      <c r="G3">
        <v>1</v>
      </c>
      <c r="H3">
        <v>1</v>
      </c>
      <c r="I3" t="str">
        <f>_xlfn.CONCAT(F3:H3)</f>
        <v>111</v>
      </c>
    </row>
    <row r="4" spans="1:9" x14ac:dyDescent="0.3">
      <c r="A4" t="s">
        <v>115</v>
      </c>
      <c r="B4" t="s">
        <v>116</v>
      </c>
      <c r="C4" t="s">
        <v>117</v>
      </c>
      <c r="D4" t="s">
        <v>118</v>
      </c>
      <c r="F4">
        <v>1</v>
      </c>
      <c r="G4">
        <v>1</v>
      </c>
      <c r="H4">
        <v>2</v>
      </c>
      <c r="I4" t="str">
        <f t="shared" ref="I4:I67" si="0">_xlfn.CONCAT(F4:H4)</f>
        <v>112</v>
      </c>
    </row>
    <row r="5" spans="1:9" x14ac:dyDescent="0.3">
      <c r="A5" t="str" cm="1">
        <f t="array" ref="A5">_xlfn.IFS(AND(A2&gt;=9,A2&lt;=10),"1",AND(A2&gt;=7,A2&lt;=8),"2",AND(A2&gt;=4,A2&lt;=6),"3",AND(A2&gt;=2,A2&lt;=3),"4",AND(A2&gt;=1,A2&lt;=1),"5")</f>
        <v>3</v>
      </c>
      <c r="B5" t="str" cm="1">
        <f t="array" ref="B5">_xlfn.IFS(AND(B2&gt;=8,B2&lt;=10),"1",AND(B2&gt;=6,B2&lt;=7),"2",AND(B2&gt;=4,B2&lt;=5),"3",AND(B2&gt;=2,B2&lt;=3),"4",AND(B2&gt;=1,B2&lt;=1),"5")</f>
        <v>1</v>
      </c>
      <c r="C5" t="str" cm="1">
        <f t="array" ref="C5">_xlfn.IFS(AND(C2&gt;=7,C2&lt;=10),"1",AND(C2&gt;=5,C2&lt;=6),"2",AND(C2&gt;=2,C2&lt;=4),"3",AND(C2&gt;=1,C2&lt;=1),"4")</f>
        <v>1</v>
      </c>
      <c r="D5" t="str">
        <f>_xlfn.CONCAT(A5,B5,C5)</f>
        <v>311</v>
      </c>
      <c r="F5">
        <v>1</v>
      </c>
      <c r="G5">
        <v>1</v>
      </c>
      <c r="H5">
        <v>3</v>
      </c>
      <c r="I5" t="str">
        <f t="shared" si="0"/>
        <v>113</v>
      </c>
    </row>
    <row r="6" spans="1:9" x14ac:dyDescent="0.3">
      <c r="F6">
        <v>1</v>
      </c>
      <c r="G6">
        <v>1</v>
      </c>
      <c r="H6">
        <v>4</v>
      </c>
      <c r="I6" t="str">
        <f t="shared" si="0"/>
        <v>114</v>
      </c>
    </row>
    <row r="7" spans="1:9" x14ac:dyDescent="0.3">
      <c r="A7" t="s">
        <v>120</v>
      </c>
      <c r="B7" t="s">
        <v>220</v>
      </c>
      <c r="F7">
        <v>1</v>
      </c>
      <c r="G7">
        <v>2</v>
      </c>
      <c r="H7">
        <v>1</v>
      </c>
      <c r="I7" t="str">
        <f t="shared" si="0"/>
        <v>121</v>
      </c>
    </row>
    <row r="8" spans="1:9" x14ac:dyDescent="0.3">
      <c r="A8" t="s">
        <v>121</v>
      </c>
      <c r="B8" t="s">
        <v>220</v>
      </c>
      <c r="F8">
        <v>1</v>
      </c>
      <c r="G8">
        <v>2</v>
      </c>
      <c r="H8">
        <v>2</v>
      </c>
      <c r="I8" t="str">
        <f t="shared" si="0"/>
        <v>122</v>
      </c>
    </row>
    <row r="9" spans="1:9" x14ac:dyDescent="0.3">
      <c r="A9" t="s">
        <v>122</v>
      </c>
      <c r="B9" t="s">
        <v>220</v>
      </c>
      <c r="F9">
        <v>1</v>
      </c>
      <c r="G9">
        <v>2</v>
      </c>
      <c r="H9">
        <v>3</v>
      </c>
      <c r="I9" t="str">
        <f t="shared" si="0"/>
        <v>123</v>
      </c>
    </row>
    <row r="10" spans="1:9" x14ac:dyDescent="0.3">
      <c r="A10" t="s">
        <v>123</v>
      </c>
      <c r="B10" t="s">
        <v>220</v>
      </c>
      <c r="F10">
        <v>1</v>
      </c>
      <c r="G10">
        <v>2</v>
      </c>
      <c r="H10">
        <v>4</v>
      </c>
      <c r="I10" t="str">
        <f t="shared" si="0"/>
        <v>124</v>
      </c>
    </row>
    <row r="11" spans="1:9" x14ac:dyDescent="0.3">
      <c r="A11" t="s">
        <v>124</v>
      </c>
      <c r="B11" t="s">
        <v>220</v>
      </c>
      <c r="F11">
        <v>1</v>
      </c>
      <c r="G11">
        <v>3</v>
      </c>
      <c r="H11">
        <v>1</v>
      </c>
      <c r="I11" t="str">
        <f t="shared" si="0"/>
        <v>131</v>
      </c>
    </row>
    <row r="12" spans="1:9" x14ac:dyDescent="0.3">
      <c r="A12" t="s">
        <v>125</v>
      </c>
      <c r="B12" t="s">
        <v>220</v>
      </c>
      <c r="F12">
        <v>1</v>
      </c>
      <c r="G12">
        <v>3</v>
      </c>
      <c r="H12">
        <v>2</v>
      </c>
      <c r="I12" t="str">
        <f t="shared" si="0"/>
        <v>132</v>
      </c>
    </row>
    <row r="13" spans="1:9" x14ac:dyDescent="0.3">
      <c r="A13" t="s">
        <v>126</v>
      </c>
      <c r="B13" t="s">
        <v>220</v>
      </c>
      <c r="F13">
        <v>1</v>
      </c>
      <c r="G13">
        <v>3</v>
      </c>
      <c r="H13">
        <v>3</v>
      </c>
      <c r="I13" t="str">
        <f t="shared" si="0"/>
        <v>133</v>
      </c>
    </row>
    <row r="14" spans="1:9" x14ac:dyDescent="0.3">
      <c r="A14" t="s">
        <v>127</v>
      </c>
      <c r="B14" t="s">
        <v>220</v>
      </c>
      <c r="F14">
        <v>1</v>
      </c>
      <c r="G14">
        <v>3</v>
      </c>
      <c r="H14">
        <v>4</v>
      </c>
      <c r="I14" t="str">
        <f t="shared" si="0"/>
        <v>134</v>
      </c>
    </row>
    <row r="15" spans="1:9" x14ac:dyDescent="0.3">
      <c r="A15" t="s">
        <v>128</v>
      </c>
      <c r="B15" t="s">
        <v>220</v>
      </c>
      <c r="F15">
        <v>1</v>
      </c>
      <c r="G15">
        <v>4</v>
      </c>
      <c r="H15">
        <v>1</v>
      </c>
      <c r="I15" t="str">
        <f t="shared" si="0"/>
        <v>141</v>
      </c>
    </row>
    <row r="16" spans="1:9" x14ac:dyDescent="0.3">
      <c r="A16" t="s">
        <v>129</v>
      </c>
      <c r="B16" t="s">
        <v>220</v>
      </c>
      <c r="F16">
        <v>1</v>
      </c>
      <c r="G16">
        <v>4</v>
      </c>
      <c r="H16">
        <v>2</v>
      </c>
      <c r="I16" t="str">
        <f t="shared" si="0"/>
        <v>142</v>
      </c>
    </row>
    <row r="17" spans="1:9" x14ac:dyDescent="0.3">
      <c r="A17" t="s">
        <v>130</v>
      </c>
      <c r="B17" t="s">
        <v>220</v>
      </c>
      <c r="F17">
        <v>1</v>
      </c>
      <c r="G17">
        <v>4</v>
      </c>
      <c r="H17">
        <v>3</v>
      </c>
      <c r="I17" t="str">
        <f t="shared" si="0"/>
        <v>143</v>
      </c>
    </row>
    <row r="18" spans="1:9" x14ac:dyDescent="0.3">
      <c r="A18" t="s">
        <v>131</v>
      </c>
      <c r="B18" t="s">
        <v>221</v>
      </c>
      <c r="F18">
        <v>1</v>
      </c>
      <c r="G18">
        <v>4</v>
      </c>
      <c r="H18">
        <v>4</v>
      </c>
      <c r="I18" t="str">
        <f t="shared" si="0"/>
        <v>144</v>
      </c>
    </row>
    <row r="19" spans="1:9" x14ac:dyDescent="0.3">
      <c r="A19" t="s">
        <v>132</v>
      </c>
      <c r="B19" t="s">
        <v>220</v>
      </c>
      <c r="F19">
        <v>1</v>
      </c>
      <c r="G19">
        <v>5</v>
      </c>
      <c r="H19">
        <v>1</v>
      </c>
      <c r="I19" t="str">
        <f t="shared" si="0"/>
        <v>151</v>
      </c>
    </row>
    <row r="20" spans="1:9" x14ac:dyDescent="0.3">
      <c r="A20" t="s">
        <v>133</v>
      </c>
      <c r="B20" t="s">
        <v>221</v>
      </c>
      <c r="F20">
        <v>1</v>
      </c>
      <c r="G20">
        <v>5</v>
      </c>
      <c r="H20">
        <v>2</v>
      </c>
      <c r="I20" t="str">
        <f t="shared" si="0"/>
        <v>152</v>
      </c>
    </row>
    <row r="21" spans="1:9" x14ac:dyDescent="0.3">
      <c r="A21" t="s">
        <v>134</v>
      </c>
      <c r="B21" t="s">
        <v>222</v>
      </c>
      <c r="F21">
        <v>1</v>
      </c>
      <c r="G21">
        <v>5</v>
      </c>
      <c r="H21">
        <v>3</v>
      </c>
      <c r="I21" t="str">
        <f t="shared" si="0"/>
        <v>153</v>
      </c>
    </row>
    <row r="22" spans="1:9" x14ac:dyDescent="0.3">
      <c r="A22" t="s">
        <v>135</v>
      </c>
      <c r="B22" t="s">
        <v>222</v>
      </c>
      <c r="F22">
        <v>1</v>
      </c>
      <c r="G22">
        <v>5</v>
      </c>
      <c r="H22">
        <v>4</v>
      </c>
      <c r="I22" t="str">
        <f t="shared" si="0"/>
        <v>154</v>
      </c>
    </row>
    <row r="23" spans="1:9" x14ac:dyDescent="0.3">
      <c r="A23" t="s">
        <v>136</v>
      </c>
      <c r="B23" t="s">
        <v>222</v>
      </c>
      <c r="F23">
        <v>2</v>
      </c>
      <c r="G23">
        <v>1</v>
      </c>
      <c r="H23">
        <v>1</v>
      </c>
      <c r="I23" t="str">
        <f t="shared" si="0"/>
        <v>211</v>
      </c>
    </row>
    <row r="24" spans="1:9" x14ac:dyDescent="0.3">
      <c r="A24" t="s">
        <v>137</v>
      </c>
      <c r="B24" t="s">
        <v>222</v>
      </c>
      <c r="F24">
        <v>2</v>
      </c>
      <c r="G24">
        <v>1</v>
      </c>
      <c r="H24">
        <v>2</v>
      </c>
      <c r="I24" t="str">
        <f t="shared" si="0"/>
        <v>212</v>
      </c>
    </row>
    <row r="25" spans="1:9" x14ac:dyDescent="0.3">
      <c r="A25" t="s">
        <v>138</v>
      </c>
      <c r="B25" t="s">
        <v>222</v>
      </c>
      <c r="F25">
        <v>2</v>
      </c>
      <c r="G25">
        <v>1</v>
      </c>
      <c r="H25">
        <v>3</v>
      </c>
      <c r="I25" t="str">
        <f t="shared" si="0"/>
        <v>213</v>
      </c>
    </row>
    <row r="26" spans="1:9" x14ac:dyDescent="0.3">
      <c r="A26" t="s">
        <v>139</v>
      </c>
      <c r="B26" t="s">
        <v>222</v>
      </c>
      <c r="F26">
        <v>2</v>
      </c>
      <c r="G26">
        <v>1</v>
      </c>
      <c r="H26">
        <v>4</v>
      </c>
      <c r="I26" t="str">
        <f t="shared" si="0"/>
        <v>214</v>
      </c>
    </row>
    <row r="27" spans="1:9" x14ac:dyDescent="0.3">
      <c r="A27" t="s">
        <v>140</v>
      </c>
      <c r="B27" t="s">
        <v>220</v>
      </c>
      <c r="F27">
        <v>2</v>
      </c>
      <c r="G27">
        <v>2</v>
      </c>
      <c r="H27">
        <v>1</v>
      </c>
      <c r="I27" t="str">
        <f t="shared" si="0"/>
        <v>221</v>
      </c>
    </row>
    <row r="28" spans="1:9" x14ac:dyDescent="0.3">
      <c r="A28" t="s">
        <v>141</v>
      </c>
      <c r="B28" t="s">
        <v>220</v>
      </c>
      <c r="F28">
        <v>2</v>
      </c>
      <c r="G28">
        <v>2</v>
      </c>
      <c r="H28">
        <v>2</v>
      </c>
      <c r="I28" t="str">
        <f t="shared" si="0"/>
        <v>222</v>
      </c>
    </row>
    <row r="29" spans="1:9" x14ac:dyDescent="0.3">
      <c r="A29" t="s">
        <v>142</v>
      </c>
      <c r="B29" t="s">
        <v>220</v>
      </c>
      <c r="F29">
        <v>2</v>
      </c>
      <c r="G29">
        <v>2</v>
      </c>
      <c r="H29">
        <v>3</v>
      </c>
      <c r="I29" t="str">
        <f t="shared" si="0"/>
        <v>223</v>
      </c>
    </row>
    <row r="30" spans="1:9" x14ac:dyDescent="0.3">
      <c r="A30" t="s">
        <v>143</v>
      </c>
      <c r="B30" t="s">
        <v>220</v>
      </c>
      <c r="F30">
        <v>2</v>
      </c>
      <c r="G30">
        <v>2</v>
      </c>
      <c r="H30">
        <v>4</v>
      </c>
      <c r="I30" t="str">
        <f t="shared" si="0"/>
        <v>224</v>
      </c>
    </row>
    <row r="31" spans="1:9" x14ac:dyDescent="0.3">
      <c r="A31" t="s">
        <v>144</v>
      </c>
      <c r="B31" t="s">
        <v>220</v>
      </c>
      <c r="F31">
        <v>2</v>
      </c>
      <c r="G31">
        <v>3</v>
      </c>
      <c r="H31">
        <v>1</v>
      </c>
      <c r="I31" t="str">
        <f t="shared" si="0"/>
        <v>231</v>
      </c>
    </row>
    <row r="32" spans="1:9" x14ac:dyDescent="0.3">
      <c r="A32" t="s">
        <v>145</v>
      </c>
      <c r="B32" t="s">
        <v>220</v>
      </c>
      <c r="F32">
        <v>2</v>
      </c>
      <c r="G32">
        <v>3</v>
      </c>
      <c r="H32">
        <v>2</v>
      </c>
      <c r="I32" t="str">
        <f t="shared" si="0"/>
        <v>232</v>
      </c>
    </row>
    <row r="33" spans="1:9" x14ac:dyDescent="0.3">
      <c r="A33" t="s">
        <v>146</v>
      </c>
      <c r="B33" t="s">
        <v>220</v>
      </c>
      <c r="F33">
        <v>2</v>
      </c>
      <c r="G33">
        <v>3</v>
      </c>
      <c r="H33">
        <v>3</v>
      </c>
      <c r="I33" t="str">
        <f t="shared" si="0"/>
        <v>233</v>
      </c>
    </row>
    <row r="34" spans="1:9" x14ac:dyDescent="0.3">
      <c r="A34" t="s">
        <v>147</v>
      </c>
      <c r="B34" t="s">
        <v>221</v>
      </c>
      <c r="F34">
        <v>2</v>
      </c>
      <c r="G34">
        <v>3</v>
      </c>
      <c r="H34">
        <v>4</v>
      </c>
      <c r="I34" t="str">
        <f t="shared" si="0"/>
        <v>234</v>
      </c>
    </row>
    <row r="35" spans="1:9" x14ac:dyDescent="0.3">
      <c r="A35" t="s">
        <v>148</v>
      </c>
      <c r="B35" t="s">
        <v>220</v>
      </c>
      <c r="F35">
        <v>2</v>
      </c>
      <c r="G35">
        <v>4</v>
      </c>
      <c r="H35">
        <v>1</v>
      </c>
      <c r="I35" t="str">
        <f t="shared" si="0"/>
        <v>241</v>
      </c>
    </row>
    <row r="36" spans="1:9" x14ac:dyDescent="0.3">
      <c r="A36" t="s">
        <v>149</v>
      </c>
      <c r="B36" t="s">
        <v>221</v>
      </c>
      <c r="F36">
        <v>2</v>
      </c>
      <c r="G36">
        <v>4</v>
      </c>
      <c r="H36">
        <v>2</v>
      </c>
      <c r="I36" t="str">
        <f t="shared" si="0"/>
        <v>242</v>
      </c>
    </row>
    <row r="37" spans="1:9" x14ac:dyDescent="0.3">
      <c r="A37" t="s">
        <v>150</v>
      </c>
      <c r="B37" t="s">
        <v>221</v>
      </c>
      <c r="F37">
        <v>2</v>
      </c>
      <c r="G37">
        <v>4</v>
      </c>
      <c r="H37">
        <v>3</v>
      </c>
      <c r="I37" t="str">
        <f t="shared" si="0"/>
        <v>243</v>
      </c>
    </row>
    <row r="38" spans="1:9" x14ac:dyDescent="0.3">
      <c r="A38" t="s">
        <v>151</v>
      </c>
      <c r="B38" t="s">
        <v>221</v>
      </c>
      <c r="F38">
        <v>2</v>
      </c>
      <c r="G38">
        <v>4</v>
      </c>
      <c r="H38">
        <v>4</v>
      </c>
      <c r="I38" t="str">
        <f t="shared" si="0"/>
        <v>244</v>
      </c>
    </row>
    <row r="39" spans="1:9" x14ac:dyDescent="0.3">
      <c r="A39" t="s">
        <v>152</v>
      </c>
      <c r="B39" t="s">
        <v>221</v>
      </c>
      <c r="F39">
        <v>2</v>
      </c>
      <c r="G39">
        <v>5</v>
      </c>
      <c r="H39">
        <v>1</v>
      </c>
      <c r="I39" t="str">
        <f t="shared" si="0"/>
        <v>251</v>
      </c>
    </row>
    <row r="40" spans="1:9" x14ac:dyDescent="0.3">
      <c r="A40" t="s">
        <v>153</v>
      </c>
      <c r="B40" t="s">
        <v>221</v>
      </c>
      <c r="F40">
        <v>2</v>
      </c>
      <c r="G40">
        <v>5</v>
      </c>
      <c r="H40">
        <v>2</v>
      </c>
      <c r="I40" t="str">
        <f t="shared" si="0"/>
        <v>252</v>
      </c>
    </row>
    <row r="41" spans="1:9" x14ac:dyDescent="0.3">
      <c r="A41" t="s">
        <v>154</v>
      </c>
      <c r="B41" t="s">
        <v>222</v>
      </c>
      <c r="F41">
        <v>2</v>
      </c>
      <c r="G41">
        <v>5</v>
      </c>
      <c r="H41">
        <v>3</v>
      </c>
      <c r="I41" t="str">
        <f t="shared" si="0"/>
        <v>253</v>
      </c>
    </row>
    <row r="42" spans="1:9" x14ac:dyDescent="0.3">
      <c r="A42" t="s">
        <v>155</v>
      </c>
      <c r="B42" t="s">
        <v>222</v>
      </c>
      <c r="F42">
        <v>2</v>
      </c>
      <c r="G42">
        <v>5</v>
      </c>
      <c r="H42">
        <v>4</v>
      </c>
      <c r="I42" t="str">
        <f t="shared" si="0"/>
        <v>254</v>
      </c>
    </row>
    <row r="43" spans="1:9" x14ac:dyDescent="0.3">
      <c r="A43" t="s">
        <v>156</v>
      </c>
      <c r="B43" t="s">
        <v>222</v>
      </c>
      <c r="F43">
        <v>3</v>
      </c>
      <c r="G43">
        <v>1</v>
      </c>
      <c r="H43">
        <v>1</v>
      </c>
      <c r="I43" t="str">
        <f t="shared" si="0"/>
        <v>311</v>
      </c>
    </row>
    <row r="44" spans="1:9" x14ac:dyDescent="0.3">
      <c r="A44" t="s">
        <v>157</v>
      </c>
      <c r="B44" t="s">
        <v>222</v>
      </c>
      <c r="F44">
        <v>3</v>
      </c>
      <c r="G44">
        <v>1</v>
      </c>
      <c r="H44">
        <v>2</v>
      </c>
      <c r="I44" t="str">
        <f t="shared" si="0"/>
        <v>312</v>
      </c>
    </row>
    <row r="45" spans="1:9" x14ac:dyDescent="0.3">
      <c r="A45" t="s">
        <v>158</v>
      </c>
      <c r="B45" t="s">
        <v>222</v>
      </c>
      <c r="F45">
        <v>3</v>
      </c>
      <c r="G45">
        <v>1</v>
      </c>
      <c r="H45">
        <v>3</v>
      </c>
      <c r="I45" t="str">
        <f t="shared" si="0"/>
        <v>313</v>
      </c>
    </row>
    <row r="46" spans="1:9" x14ac:dyDescent="0.3">
      <c r="A46" t="s">
        <v>159</v>
      </c>
      <c r="B46" t="s">
        <v>222</v>
      </c>
      <c r="F46">
        <v>3</v>
      </c>
      <c r="G46">
        <v>1</v>
      </c>
      <c r="H46">
        <v>4</v>
      </c>
      <c r="I46" t="str">
        <f t="shared" si="0"/>
        <v>314</v>
      </c>
    </row>
    <row r="47" spans="1:9" x14ac:dyDescent="0.3">
      <c r="A47" t="s">
        <v>160</v>
      </c>
      <c r="B47" t="s">
        <v>220</v>
      </c>
      <c r="F47">
        <v>3</v>
      </c>
      <c r="G47">
        <v>2</v>
      </c>
      <c r="H47">
        <v>1</v>
      </c>
      <c r="I47" t="str">
        <f t="shared" si="0"/>
        <v>321</v>
      </c>
    </row>
    <row r="48" spans="1:9" x14ac:dyDescent="0.3">
      <c r="A48" t="s">
        <v>161</v>
      </c>
      <c r="B48" t="s">
        <v>220</v>
      </c>
      <c r="F48">
        <v>3</v>
      </c>
      <c r="G48">
        <v>2</v>
      </c>
      <c r="H48">
        <v>2</v>
      </c>
      <c r="I48" t="str">
        <f t="shared" si="0"/>
        <v>322</v>
      </c>
    </row>
    <row r="49" spans="1:9" x14ac:dyDescent="0.3">
      <c r="A49" t="s">
        <v>162</v>
      </c>
      <c r="B49" t="s">
        <v>221</v>
      </c>
      <c r="F49">
        <v>3</v>
      </c>
      <c r="G49">
        <v>2</v>
      </c>
      <c r="H49">
        <v>3</v>
      </c>
      <c r="I49" t="str">
        <f t="shared" si="0"/>
        <v>323</v>
      </c>
    </row>
    <row r="50" spans="1:9" x14ac:dyDescent="0.3">
      <c r="A50" t="s">
        <v>163</v>
      </c>
      <c r="B50" t="s">
        <v>221</v>
      </c>
      <c r="F50">
        <v>3</v>
      </c>
      <c r="G50">
        <v>2</v>
      </c>
      <c r="H50">
        <v>4</v>
      </c>
      <c r="I50" t="str">
        <f t="shared" si="0"/>
        <v>324</v>
      </c>
    </row>
    <row r="51" spans="1:9" x14ac:dyDescent="0.3">
      <c r="A51" t="s">
        <v>164</v>
      </c>
      <c r="B51" t="s">
        <v>221</v>
      </c>
      <c r="F51">
        <v>3</v>
      </c>
      <c r="G51">
        <v>3</v>
      </c>
      <c r="H51">
        <v>1</v>
      </c>
      <c r="I51" t="str">
        <f t="shared" si="0"/>
        <v>331</v>
      </c>
    </row>
    <row r="52" spans="1:9" x14ac:dyDescent="0.3">
      <c r="A52" t="s">
        <v>165</v>
      </c>
      <c r="B52" t="s">
        <v>221</v>
      </c>
      <c r="F52">
        <v>3</v>
      </c>
      <c r="G52">
        <v>3</v>
      </c>
      <c r="H52">
        <v>2</v>
      </c>
      <c r="I52" t="str">
        <f t="shared" si="0"/>
        <v>332</v>
      </c>
    </row>
    <row r="53" spans="1:9" x14ac:dyDescent="0.3">
      <c r="A53" t="s">
        <v>166</v>
      </c>
      <c r="B53" t="s">
        <v>221</v>
      </c>
      <c r="F53">
        <v>3</v>
      </c>
      <c r="G53">
        <v>3</v>
      </c>
      <c r="H53">
        <v>3</v>
      </c>
      <c r="I53" t="str">
        <f t="shared" si="0"/>
        <v>333</v>
      </c>
    </row>
    <row r="54" spans="1:9" x14ac:dyDescent="0.3">
      <c r="A54" t="s">
        <v>167</v>
      </c>
      <c r="B54" t="s">
        <v>222</v>
      </c>
      <c r="F54">
        <v>3</v>
      </c>
      <c r="G54">
        <v>3</v>
      </c>
      <c r="H54">
        <v>4</v>
      </c>
      <c r="I54" t="str">
        <f t="shared" si="0"/>
        <v>334</v>
      </c>
    </row>
    <row r="55" spans="1:9" x14ac:dyDescent="0.3">
      <c r="A55" t="s">
        <v>168</v>
      </c>
      <c r="B55" t="s">
        <v>221</v>
      </c>
      <c r="F55">
        <v>3</v>
      </c>
      <c r="G55">
        <v>4</v>
      </c>
      <c r="H55">
        <v>1</v>
      </c>
      <c r="I55" t="str">
        <f t="shared" si="0"/>
        <v>341</v>
      </c>
    </row>
    <row r="56" spans="1:9" x14ac:dyDescent="0.3">
      <c r="A56" t="s">
        <v>169</v>
      </c>
      <c r="B56" t="s">
        <v>222</v>
      </c>
      <c r="F56">
        <v>3</v>
      </c>
      <c r="G56">
        <v>4</v>
      </c>
      <c r="H56">
        <v>2</v>
      </c>
      <c r="I56" t="str">
        <f t="shared" si="0"/>
        <v>342</v>
      </c>
    </row>
    <row r="57" spans="1:9" x14ac:dyDescent="0.3">
      <c r="A57" t="s">
        <v>170</v>
      </c>
      <c r="B57" t="s">
        <v>222</v>
      </c>
      <c r="F57">
        <v>3</v>
      </c>
      <c r="G57">
        <v>4</v>
      </c>
      <c r="H57">
        <v>3</v>
      </c>
      <c r="I57" t="str">
        <f t="shared" si="0"/>
        <v>343</v>
      </c>
    </row>
    <row r="58" spans="1:9" x14ac:dyDescent="0.3">
      <c r="A58" t="s">
        <v>171</v>
      </c>
      <c r="B58" t="s">
        <v>222</v>
      </c>
      <c r="F58">
        <v>3</v>
      </c>
      <c r="G58">
        <v>4</v>
      </c>
      <c r="H58">
        <v>4</v>
      </c>
      <c r="I58" t="str">
        <f t="shared" si="0"/>
        <v>344</v>
      </c>
    </row>
    <row r="59" spans="1:9" x14ac:dyDescent="0.3">
      <c r="A59" t="s">
        <v>172</v>
      </c>
      <c r="B59" t="s">
        <v>222</v>
      </c>
      <c r="F59">
        <v>3</v>
      </c>
      <c r="G59">
        <v>5</v>
      </c>
      <c r="H59">
        <v>1</v>
      </c>
      <c r="I59" t="str">
        <f t="shared" si="0"/>
        <v>351</v>
      </c>
    </row>
    <row r="60" spans="1:9" x14ac:dyDescent="0.3">
      <c r="A60" t="s">
        <v>173</v>
      </c>
      <c r="B60" t="s">
        <v>222</v>
      </c>
      <c r="F60">
        <v>3</v>
      </c>
      <c r="G60">
        <v>5</v>
      </c>
      <c r="H60">
        <v>2</v>
      </c>
      <c r="I60" t="str">
        <f t="shared" si="0"/>
        <v>352</v>
      </c>
    </row>
    <row r="61" spans="1:9" x14ac:dyDescent="0.3">
      <c r="A61" t="s">
        <v>174</v>
      </c>
      <c r="B61" t="s">
        <v>222</v>
      </c>
      <c r="F61">
        <v>3</v>
      </c>
      <c r="G61">
        <v>5</v>
      </c>
      <c r="H61">
        <v>3</v>
      </c>
      <c r="I61" t="str">
        <f t="shared" si="0"/>
        <v>353</v>
      </c>
    </row>
    <row r="62" spans="1:9" x14ac:dyDescent="0.3">
      <c r="A62" t="s">
        <v>175</v>
      </c>
      <c r="B62" t="s">
        <v>222</v>
      </c>
      <c r="F62">
        <v>3</v>
      </c>
      <c r="G62">
        <v>5</v>
      </c>
      <c r="H62">
        <v>4</v>
      </c>
      <c r="I62" t="str">
        <f t="shared" si="0"/>
        <v>354</v>
      </c>
    </row>
    <row r="63" spans="1:9" x14ac:dyDescent="0.3">
      <c r="A63" t="s">
        <v>176</v>
      </c>
      <c r="B63" t="s">
        <v>222</v>
      </c>
      <c r="F63">
        <v>4</v>
      </c>
      <c r="G63">
        <v>1</v>
      </c>
      <c r="H63">
        <v>1</v>
      </c>
      <c r="I63" t="str">
        <f t="shared" si="0"/>
        <v>411</v>
      </c>
    </row>
    <row r="64" spans="1:9" x14ac:dyDescent="0.3">
      <c r="A64" t="s">
        <v>177</v>
      </c>
      <c r="B64" t="s">
        <v>222</v>
      </c>
      <c r="F64">
        <v>4</v>
      </c>
      <c r="G64">
        <v>1</v>
      </c>
      <c r="H64">
        <v>2</v>
      </c>
      <c r="I64" t="str">
        <f t="shared" si="0"/>
        <v>412</v>
      </c>
    </row>
    <row r="65" spans="1:9" x14ac:dyDescent="0.3">
      <c r="A65" t="s">
        <v>178</v>
      </c>
      <c r="B65" t="s">
        <v>222</v>
      </c>
      <c r="F65">
        <v>4</v>
      </c>
      <c r="G65">
        <v>1</v>
      </c>
      <c r="H65">
        <v>3</v>
      </c>
      <c r="I65" t="str">
        <f t="shared" si="0"/>
        <v>413</v>
      </c>
    </row>
    <row r="66" spans="1:9" x14ac:dyDescent="0.3">
      <c r="A66" t="s">
        <v>179</v>
      </c>
      <c r="B66" t="s">
        <v>222</v>
      </c>
      <c r="F66">
        <v>4</v>
      </c>
      <c r="G66">
        <v>1</v>
      </c>
      <c r="H66">
        <v>4</v>
      </c>
      <c r="I66" t="str">
        <f t="shared" si="0"/>
        <v>414</v>
      </c>
    </row>
    <row r="67" spans="1:9" x14ac:dyDescent="0.3">
      <c r="A67" t="s">
        <v>180</v>
      </c>
      <c r="B67" t="s">
        <v>221</v>
      </c>
      <c r="F67">
        <v>4</v>
      </c>
      <c r="G67">
        <v>2</v>
      </c>
      <c r="H67">
        <v>1</v>
      </c>
      <c r="I67" t="str">
        <f t="shared" si="0"/>
        <v>421</v>
      </c>
    </row>
    <row r="68" spans="1:9" x14ac:dyDescent="0.3">
      <c r="A68" t="s">
        <v>181</v>
      </c>
      <c r="B68" t="s">
        <v>221</v>
      </c>
      <c r="F68">
        <v>4</v>
      </c>
      <c r="G68">
        <v>2</v>
      </c>
      <c r="H68">
        <v>2</v>
      </c>
      <c r="I68" t="str">
        <f t="shared" ref="I68:I102" si="1">_xlfn.CONCAT(F68:H68)</f>
        <v>422</v>
      </c>
    </row>
    <row r="69" spans="1:9" x14ac:dyDescent="0.3">
      <c r="A69" t="s">
        <v>182</v>
      </c>
      <c r="B69" t="s">
        <v>222</v>
      </c>
      <c r="F69">
        <v>4</v>
      </c>
      <c r="G69">
        <v>2</v>
      </c>
      <c r="H69">
        <v>3</v>
      </c>
      <c r="I69" t="str">
        <f t="shared" si="1"/>
        <v>423</v>
      </c>
    </row>
    <row r="70" spans="1:9" x14ac:dyDescent="0.3">
      <c r="A70" t="s">
        <v>183</v>
      </c>
      <c r="B70" t="s">
        <v>222</v>
      </c>
      <c r="F70">
        <v>4</v>
      </c>
      <c r="G70">
        <v>2</v>
      </c>
      <c r="H70">
        <v>4</v>
      </c>
      <c r="I70" t="str">
        <f t="shared" si="1"/>
        <v>424</v>
      </c>
    </row>
    <row r="71" spans="1:9" x14ac:dyDescent="0.3">
      <c r="A71" t="s">
        <v>184</v>
      </c>
      <c r="B71" t="s">
        <v>222</v>
      </c>
      <c r="F71">
        <v>4</v>
      </c>
      <c r="G71">
        <v>3</v>
      </c>
      <c r="H71">
        <v>1</v>
      </c>
      <c r="I71" t="str">
        <f t="shared" si="1"/>
        <v>431</v>
      </c>
    </row>
    <row r="72" spans="1:9" x14ac:dyDescent="0.3">
      <c r="A72" t="s">
        <v>185</v>
      </c>
      <c r="B72" t="s">
        <v>222</v>
      </c>
      <c r="F72">
        <v>4</v>
      </c>
      <c r="G72">
        <v>3</v>
      </c>
      <c r="H72">
        <v>2</v>
      </c>
      <c r="I72" t="str">
        <f t="shared" si="1"/>
        <v>432</v>
      </c>
    </row>
    <row r="73" spans="1:9" x14ac:dyDescent="0.3">
      <c r="A73" t="s">
        <v>186</v>
      </c>
      <c r="B73" t="s">
        <v>222</v>
      </c>
      <c r="F73">
        <v>4</v>
      </c>
      <c r="G73">
        <v>3</v>
      </c>
      <c r="H73">
        <v>3</v>
      </c>
      <c r="I73" t="str">
        <f t="shared" si="1"/>
        <v>433</v>
      </c>
    </row>
    <row r="74" spans="1:9" x14ac:dyDescent="0.3">
      <c r="A74" t="s">
        <v>187</v>
      </c>
      <c r="B74" t="s">
        <v>222</v>
      </c>
      <c r="F74">
        <v>4</v>
      </c>
      <c r="G74">
        <v>3</v>
      </c>
      <c r="H74">
        <v>4</v>
      </c>
      <c r="I74" t="str">
        <f t="shared" si="1"/>
        <v>434</v>
      </c>
    </row>
    <row r="75" spans="1:9" x14ac:dyDescent="0.3">
      <c r="A75" t="s">
        <v>188</v>
      </c>
      <c r="B75" t="s">
        <v>222</v>
      </c>
      <c r="F75">
        <v>4</v>
      </c>
      <c r="G75">
        <v>4</v>
      </c>
      <c r="H75">
        <v>1</v>
      </c>
      <c r="I75" t="str">
        <f t="shared" si="1"/>
        <v>441</v>
      </c>
    </row>
    <row r="76" spans="1:9" x14ac:dyDescent="0.3">
      <c r="A76" t="s">
        <v>189</v>
      </c>
      <c r="B76" t="s">
        <v>222</v>
      </c>
      <c r="F76">
        <v>4</v>
      </c>
      <c r="G76">
        <v>4</v>
      </c>
      <c r="H76">
        <v>2</v>
      </c>
      <c r="I76" t="str">
        <f t="shared" si="1"/>
        <v>442</v>
      </c>
    </row>
    <row r="77" spans="1:9" x14ac:dyDescent="0.3">
      <c r="A77" t="s">
        <v>190</v>
      </c>
      <c r="B77" t="s">
        <v>222</v>
      </c>
      <c r="F77">
        <v>4</v>
      </c>
      <c r="G77">
        <v>4</v>
      </c>
      <c r="H77">
        <v>3</v>
      </c>
      <c r="I77" t="str">
        <f t="shared" si="1"/>
        <v>443</v>
      </c>
    </row>
    <row r="78" spans="1:9" x14ac:dyDescent="0.3">
      <c r="A78" t="s">
        <v>191</v>
      </c>
      <c r="B78" t="s">
        <v>222</v>
      </c>
      <c r="F78">
        <v>4</v>
      </c>
      <c r="G78">
        <v>4</v>
      </c>
      <c r="H78">
        <v>4</v>
      </c>
      <c r="I78" t="str">
        <f t="shared" si="1"/>
        <v>444</v>
      </c>
    </row>
    <row r="79" spans="1:9" x14ac:dyDescent="0.3">
      <c r="A79" t="s">
        <v>192</v>
      </c>
      <c r="B79" t="s">
        <v>222</v>
      </c>
      <c r="F79">
        <v>4</v>
      </c>
      <c r="G79">
        <v>5</v>
      </c>
      <c r="H79">
        <v>1</v>
      </c>
      <c r="I79" t="str">
        <f t="shared" si="1"/>
        <v>451</v>
      </c>
    </row>
    <row r="80" spans="1:9" x14ac:dyDescent="0.3">
      <c r="A80" t="s">
        <v>193</v>
      </c>
      <c r="B80" t="s">
        <v>222</v>
      </c>
      <c r="F80">
        <v>4</v>
      </c>
      <c r="G80">
        <v>5</v>
      </c>
      <c r="H80">
        <v>2</v>
      </c>
      <c r="I80" t="str">
        <f t="shared" si="1"/>
        <v>452</v>
      </c>
    </row>
    <row r="81" spans="1:9" x14ac:dyDescent="0.3">
      <c r="A81" t="s">
        <v>194</v>
      </c>
      <c r="B81" t="s">
        <v>222</v>
      </c>
      <c r="F81">
        <v>4</v>
      </c>
      <c r="G81">
        <v>5</v>
      </c>
      <c r="H81">
        <v>3</v>
      </c>
      <c r="I81" t="str">
        <f t="shared" si="1"/>
        <v>453</v>
      </c>
    </row>
    <row r="82" spans="1:9" x14ac:dyDescent="0.3">
      <c r="A82" t="s">
        <v>195</v>
      </c>
      <c r="B82" t="s">
        <v>222</v>
      </c>
      <c r="F82">
        <v>4</v>
      </c>
      <c r="G82">
        <v>5</v>
      </c>
      <c r="H82">
        <v>4</v>
      </c>
      <c r="I82" t="str">
        <f t="shared" si="1"/>
        <v>454</v>
      </c>
    </row>
    <row r="83" spans="1:9" x14ac:dyDescent="0.3">
      <c r="A83" t="s">
        <v>196</v>
      </c>
      <c r="B83" t="s">
        <v>222</v>
      </c>
      <c r="F83">
        <v>5</v>
      </c>
      <c r="G83">
        <v>1</v>
      </c>
      <c r="H83">
        <v>1</v>
      </c>
      <c r="I83" t="str">
        <f t="shared" si="1"/>
        <v>511</v>
      </c>
    </row>
    <row r="84" spans="1:9" x14ac:dyDescent="0.3">
      <c r="A84" t="s">
        <v>197</v>
      </c>
      <c r="B84" t="s">
        <v>222</v>
      </c>
      <c r="F84">
        <v>5</v>
      </c>
      <c r="G84">
        <v>1</v>
      </c>
      <c r="H84">
        <v>2</v>
      </c>
      <c r="I84" t="str">
        <f t="shared" si="1"/>
        <v>512</v>
      </c>
    </row>
    <row r="85" spans="1:9" x14ac:dyDescent="0.3">
      <c r="A85" t="s">
        <v>198</v>
      </c>
      <c r="B85" t="s">
        <v>222</v>
      </c>
      <c r="F85">
        <v>5</v>
      </c>
      <c r="G85">
        <v>1</v>
      </c>
      <c r="H85">
        <v>3</v>
      </c>
      <c r="I85" t="str">
        <f t="shared" si="1"/>
        <v>513</v>
      </c>
    </row>
    <row r="86" spans="1:9" x14ac:dyDescent="0.3">
      <c r="A86" t="s">
        <v>199</v>
      </c>
      <c r="B86" t="s">
        <v>222</v>
      </c>
      <c r="F86">
        <v>5</v>
      </c>
      <c r="G86">
        <v>1</v>
      </c>
      <c r="H86">
        <v>4</v>
      </c>
      <c r="I86" t="str">
        <f t="shared" si="1"/>
        <v>514</v>
      </c>
    </row>
    <row r="87" spans="1:9" x14ac:dyDescent="0.3">
      <c r="A87" t="s">
        <v>200</v>
      </c>
      <c r="B87" t="s">
        <v>222</v>
      </c>
      <c r="F87">
        <v>5</v>
      </c>
      <c r="G87">
        <v>2</v>
      </c>
      <c r="H87">
        <v>1</v>
      </c>
      <c r="I87" t="str">
        <f t="shared" si="1"/>
        <v>521</v>
      </c>
    </row>
    <row r="88" spans="1:9" x14ac:dyDescent="0.3">
      <c r="A88" t="s">
        <v>201</v>
      </c>
      <c r="B88" t="s">
        <v>222</v>
      </c>
      <c r="F88">
        <v>5</v>
      </c>
      <c r="G88">
        <v>2</v>
      </c>
      <c r="H88">
        <v>2</v>
      </c>
      <c r="I88" t="str">
        <f t="shared" si="1"/>
        <v>522</v>
      </c>
    </row>
    <row r="89" spans="1:9" x14ac:dyDescent="0.3">
      <c r="A89" t="s">
        <v>202</v>
      </c>
      <c r="B89" t="s">
        <v>222</v>
      </c>
      <c r="F89">
        <v>5</v>
      </c>
      <c r="G89">
        <v>2</v>
      </c>
      <c r="H89">
        <v>3</v>
      </c>
      <c r="I89" t="str">
        <f t="shared" si="1"/>
        <v>523</v>
      </c>
    </row>
    <row r="90" spans="1:9" x14ac:dyDescent="0.3">
      <c r="A90" t="s">
        <v>203</v>
      </c>
      <c r="B90" t="s">
        <v>222</v>
      </c>
      <c r="F90">
        <v>5</v>
      </c>
      <c r="G90">
        <v>2</v>
      </c>
      <c r="H90">
        <v>4</v>
      </c>
      <c r="I90" t="str">
        <f t="shared" si="1"/>
        <v>524</v>
      </c>
    </row>
    <row r="91" spans="1:9" x14ac:dyDescent="0.3">
      <c r="A91" t="s">
        <v>204</v>
      </c>
      <c r="B91" t="s">
        <v>222</v>
      </c>
      <c r="F91">
        <v>5</v>
      </c>
      <c r="G91">
        <v>3</v>
      </c>
      <c r="H91">
        <v>1</v>
      </c>
      <c r="I91" t="str">
        <f t="shared" si="1"/>
        <v>531</v>
      </c>
    </row>
    <row r="92" spans="1:9" x14ac:dyDescent="0.3">
      <c r="A92" t="s">
        <v>205</v>
      </c>
      <c r="B92" t="s">
        <v>222</v>
      </c>
      <c r="F92">
        <v>5</v>
      </c>
      <c r="G92">
        <v>3</v>
      </c>
      <c r="H92">
        <v>2</v>
      </c>
      <c r="I92" t="str">
        <f t="shared" si="1"/>
        <v>532</v>
      </c>
    </row>
    <row r="93" spans="1:9" x14ac:dyDescent="0.3">
      <c r="A93" t="s">
        <v>206</v>
      </c>
      <c r="B93" t="s">
        <v>222</v>
      </c>
      <c r="F93">
        <v>5</v>
      </c>
      <c r="G93">
        <v>3</v>
      </c>
      <c r="H93">
        <v>3</v>
      </c>
      <c r="I93" t="str">
        <f t="shared" si="1"/>
        <v>533</v>
      </c>
    </row>
    <row r="94" spans="1:9" x14ac:dyDescent="0.3">
      <c r="A94" t="s">
        <v>207</v>
      </c>
      <c r="B94" t="s">
        <v>222</v>
      </c>
      <c r="F94">
        <v>5</v>
      </c>
      <c r="G94">
        <v>3</v>
      </c>
      <c r="H94">
        <v>4</v>
      </c>
      <c r="I94" t="str">
        <f t="shared" si="1"/>
        <v>534</v>
      </c>
    </row>
    <row r="95" spans="1:9" x14ac:dyDescent="0.3">
      <c r="A95" t="s">
        <v>208</v>
      </c>
      <c r="B95" t="s">
        <v>222</v>
      </c>
      <c r="F95">
        <v>5</v>
      </c>
      <c r="G95">
        <v>4</v>
      </c>
      <c r="H95">
        <v>1</v>
      </c>
      <c r="I95" t="str">
        <f t="shared" si="1"/>
        <v>541</v>
      </c>
    </row>
    <row r="96" spans="1:9" x14ac:dyDescent="0.3">
      <c r="A96" t="s">
        <v>209</v>
      </c>
      <c r="B96" t="s">
        <v>222</v>
      </c>
      <c r="F96">
        <v>5</v>
      </c>
      <c r="G96">
        <v>4</v>
      </c>
      <c r="H96">
        <v>2</v>
      </c>
      <c r="I96" t="str">
        <f t="shared" si="1"/>
        <v>542</v>
      </c>
    </row>
    <row r="97" spans="1:9" x14ac:dyDescent="0.3">
      <c r="A97" t="s">
        <v>210</v>
      </c>
      <c r="B97" t="s">
        <v>222</v>
      </c>
      <c r="F97">
        <v>5</v>
      </c>
      <c r="G97">
        <v>4</v>
      </c>
      <c r="H97">
        <v>3</v>
      </c>
      <c r="I97" t="str">
        <f t="shared" si="1"/>
        <v>543</v>
      </c>
    </row>
    <row r="98" spans="1:9" x14ac:dyDescent="0.3">
      <c r="A98" t="s">
        <v>211</v>
      </c>
      <c r="B98" t="s">
        <v>222</v>
      </c>
      <c r="F98">
        <v>5</v>
      </c>
      <c r="G98">
        <v>4</v>
      </c>
      <c r="H98">
        <v>4</v>
      </c>
      <c r="I98" t="str">
        <f t="shared" si="1"/>
        <v>544</v>
      </c>
    </row>
    <row r="99" spans="1:9" x14ac:dyDescent="0.3">
      <c r="A99" t="s">
        <v>212</v>
      </c>
      <c r="B99" t="s">
        <v>222</v>
      </c>
      <c r="F99">
        <v>5</v>
      </c>
      <c r="G99">
        <v>5</v>
      </c>
      <c r="H99">
        <v>1</v>
      </c>
      <c r="I99" t="str">
        <f t="shared" si="1"/>
        <v>551</v>
      </c>
    </row>
    <row r="100" spans="1:9" x14ac:dyDescent="0.3">
      <c r="A100" t="s">
        <v>213</v>
      </c>
      <c r="B100" t="s">
        <v>222</v>
      </c>
      <c r="F100">
        <v>5</v>
      </c>
      <c r="G100">
        <v>5</v>
      </c>
      <c r="H100">
        <v>2</v>
      </c>
      <c r="I100" t="str">
        <f t="shared" si="1"/>
        <v>552</v>
      </c>
    </row>
    <row r="101" spans="1:9" x14ac:dyDescent="0.3">
      <c r="A101" t="s">
        <v>214</v>
      </c>
      <c r="B101" t="s">
        <v>222</v>
      </c>
      <c r="F101">
        <v>5</v>
      </c>
      <c r="G101">
        <v>5</v>
      </c>
      <c r="H101">
        <v>3</v>
      </c>
      <c r="I101" t="str">
        <f t="shared" si="1"/>
        <v>553</v>
      </c>
    </row>
    <row r="102" spans="1:9" x14ac:dyDescent="0.3">
      <c r="A102" t="s">
        <v>215</v>
      </c>
      <c r="B102" t="s">
        <v>222</v>
      </c>
      <c r="F102">
        <v>5</v>
      </c>
      <c r="G102">
        <v>5</v>
      </c>
      <c r="H102">
        <v>4</v>
      </c>
      <c r="I102" t="str">
        <f t="shared" si="1"/>
        <v>554</v>
      </c>
    </row>
    <row r="103" spans="1:9" x14ac:dyDescent="0.3">
      <c r="A103" t="s">
        <v>216</v>
      </c>
      <c r="B103" t="s">
        <v>222</v>
      </c>
    </row>
    <row r="104" spans="1:9" x14ac:dyDescent="0.3">
      <c r="A104" t="s">
        <v>217</v>
      </c>
      <c r="B104" t="s">
        <v>222</v>
      </c>
    </row>
    <row r="105" spans="1:9" x14ac:dyDescent="0.3">
      <c r="A105" t="s">
        <v>218</v>
      </c>
      <c r="B105" t="s">
        <v>222</v>
      </c>
    </row>
    <row r="106" spans="1:9" x14ac:dyDescent="0.3">
      <c r="A106" t="s">
        <v>219</v>
      </c>
      <c r="B106" t="s">
        <v>222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B3B91-48DE-4836-AE33-513B292B6A81}">
  <dimension ref="A1:I106"/>
  <sheetViews>
    <sheetView workbookViewId="0">
      <selection activeCell="L22" sqref="L22"/>
    </sheetView>
  </sheetViews>
  <sheetFormatPr defaultRowHeight="14.4" x14ac:dyDescent="0.3"/>
  <sheetData>
    <row r="1" spans="1:9" x14ac:dyDescent="0.3">
      <c r="A1" t="s">
        <v>112</v>
      </c>
      <c r="B1" t="s">
        <v>113</v>
      </c>
      <c r="C1" t="s">
        <v>114</v>
      </c>
    </row>
    <row r="2" spans="1:9" x14ac:dyDescent="0.3">
      <c r="A2">
        <f>'PFMEA Action Priority'!A7</f>
        <v>5</v>
      </c>
      <c r="B2">
        <f>'PFMEA Action Priority'!D7</f>
        <v>8</v>
      </c>
      <c r="C2">
        <f>'PFMEA Action Priority'!G7</f>
        <v>4</v>
      </c>
      <c r="I2" t="s">
        <v>119</v>
      </c>
    </row>
    <row r="3" spans="1:9" x14ac:dyDescent="0.3">
      <c r="F3">
        <v>1</v>
      </c>
      <c r="G3">
        <v>1</v>
      </c>
      <c r="H3">
        <v>1</v>
      </c>
      <c r="I3" t="str">
        <f>_xlfn.CONCAT(F3:H3)</f>
        <v>111</v>
      </c>
    </row>
    <row r="4" spans="1:9" x14ac:dyDescent="0.3">
      <c r="A4" t="s">
        <v>115</v>
      </c>
      <c r="B4" t="s">
        <v>116</v>
      </c>
      <c r="C4" t="s">
        <v>117</v>
      </c>
      <c r="D4" t="s">
        <v>118</v>
      </c>
      <c r="F4">
        <v>1</v>
      </c>
      <c r="G4">
        <v>1</v>
      </c>
      <c r="H4">
        <v>2</v>
      </c>
      <c r="I4" t="str">
        <f t="shared" ref="I4:I67" si="0">_xlfn.CONCAT(F4:H4)</f>
        <v>112</v>
      </c>
    </row>
    <row r="5" spans="1:9" x14ac:dyDescent="0.3">
      <c r="A5" t="str" cm="1">
        <f t="array" ref="A5">_xlfn.IFS(AND(A2&gt;=9,A2&lt;=10),"1",AND(A2&gt;=7,A2&lt;=8),"2",AND(A2&gt;=4,A2&lt;=6),"3",AND(A2&gt;=2,A2&lt;=3),"4",AND(A2&gt;=1,A2&lt;=1),"5")</f>
        <v>3</v>
      </c>
      <c r="B5" t="str" cm="1">
        <f t="array" ref="B5">_xlfn.IFS(AND(B2&gt;=8,B2&lt;=10),"1",AND(B2&gt;=6,B2&lt;=7),"2",AND(B2&gt;=4,B2&lt;=5),"3",AND(B2&gt;=2,B2&lt;=3),"4",AND(B2&gt;=1,B2&lt;=1),"5")</f>
        <v>1</v>
      </c>
      <c r="C5" t="str" cm="1">
        <f t="array" ref="C5">_xlfn.IFS(AND(C2&gt;=7,C2&lt;=10),"1",AND(C2&gt;=5,C2&lt;=6),"2",AND(C2&gt;=2,C2&lt;=4),"3",AND(C2&gt;=1,C2&lt;=1),"4")</f>
        <v>3</v>
      </c>
      <c r="D5" t="str">
        <f>_xlfn.CONCAT(A5,B5,C5)</f>
        <v>313</v>
      </c>
      <c r="F5">
        <v>1</v>
      </c>
      <c r="G5">
        <v>1</v>
      </c>
      <c r="H5">
        <v>3</v>
      </c>
      <c r="I5" t="str">
        <f t="shared" si="0"/>
        <v>113</v>
      </c>
    </row>
    <row r="6" spans="1:9" x14ac:dyDescent="0.3">
      <c r="F6">
        <v>1</v>
      </c>
      <c r="G6">
        <v>1</v>
      </c>
      <c r="H6">
        <v>4</v>
      </c>
      <c r="I6" t="str">
        <f t="shared" si="0"/>
        <v>114</v>
      </c>
    </row>
    <row r="7" spans="1:9" x14ac:dyDescent="0.3">
      <c r="A7" t="s">
        <v>120</v>
      </c>
      <c r="B7" t="s">
        <v>220</v>
      </c>
      <c r="F7">
        <v>1</v>
      </c>
      <c r="G7">
        <v>2</v>
      </c>
      <c r="H7">
        <v>1</v>
      </c>
      <c r="I7" t="str">
        <f t="shared" si="0"/>
        <v>121</v>
      </c>
    </row>
    <row r="8" spans="1:9" x14ac:dyDescent="0.3">
      <c r="A8" t="s">
        <v>121</v>
      </c>
      <c r="B8" t="s">
        <v>220</v>
      </c>
      <c r="F8">
        <v>1</v>
      </c>
      <c r="G8">
        <v>2</v>
      </c>
      <c r="H8">
        <v>2</v>
      </c>
      <c r="I8" t="str">
        <f t="shared" si="0"/>
        <v>122</v>
      </c>
    </row>
    <row r="9" spans="1:9" x14ac:dyDescent="0.3">
      <c r="A9" t="s">
        <v>122</v>
      </c>
      <c r="B9" t="s">
        <v>220</v>
      </c>
      <c r="F9">
        <v>1</v>
      </c>
      <c r="G9">
        <v>2</v>
      </c>
      <c r="H9">
        <v>3</v>
      </c>
      <c r="I9" t="str">
        <f t="shared" si="0"/>
        <v>123</v>
      </c>
    </row>
    <row r="10" spans="1:9" x14ac:dyDescent="0.3">
      <c r="A10" t="s">
        <v>123</v>
      </c>
      <c r="B10" t="s">
        <v>220</v>
      </c>
      <c r="F10">
        <v>1</v>
      </c>
      <c r="G10">
        <v>2</v>
      </c>
      <c r="H10">
        <v>4</v>
      </c>
      <c r="I10" t="str">
        <f t="shared" si="0"/>
        <v>124</v>
      </c>
    </row>
    <row r="11" spans="1:9" x14ac:dyDescent="0.3">
      <c r="A11" t="s">
        <v>124</v>
      </c>
      <c r="B11" t="s">
        <v>220</v>
      </c>
      <c r="F11">
        <v>1</v>
      </c>
      <c r="G11">
        <v>3</v>
      </c>
      <c r="H11">
        <v>1</v>
      </c>
      <c r="I11" t="str">
        <f t="shared" si="0"/>
        <v>131</v>
      </c>
    </row>
    <row r="12" spans="1:9" x14ac:dyDescent="0.3">
      <c r="A12" t="s">
        <v>125</v>
      </c>
      <c r="B12" t="s">
        <v>220</v>
      </c>
      <c r="F12">
        <v>1</v>
      </c>
      <c r="G12">
        <v>3</v>
      </c>
      <c r="H12">
        <v>2</v>
      </c>
      <c r="I12" t="str">
        <f t="shared" si="0"/>
        <v>132</v>
      </c>
    </row>
    <row r="13" spans="1:9" x14ac:dyDescent="0.3">
      <c r="A13" t="s">
        <v>126</v>
      </c>
      <c r="B13" t="s">
        <v>220</v>
      </c>
      <c r="F13">
        <v>1</v>
      </c>
      <c r="G13">
        <v>3</v>
      </c>
      <c r="H13">
        <v>3</v>
      </c>
      <c r="I13" t="str">
        <f t="shared" si="0"/>
        <v>133</v>
      </c>
    </row>
    <row r="14" spans="1:9" x14ac:dyDescent="0.3">
      <c r="A14" t="s">
        <v>127</v>
      </c>
      <c r="B14" t="s">
        <v>220</v>
      </c>
      <c r="F14">
        <v>1</v>
      </c>
      <c r="G14">
        <v>3</v>
      </c>
      <c r="H14">
        <v>4</v>
      </c>
      <c r="I14" t="str">
        <f t="shared" si="0"/>
        <v>134</v>
      </c>
    </row>
    <row r="15" spans="1:9" x14ac:dyDescent="0.3">
      <c r="A15" t="s">
        <v>128</v>
      </c>
      <c r="B15" t="s">
        <v>220</v>
      </c>
      <c r="F15">
        <v>1</v>
      </c>
      <c r="G15">
        <v>4</v>
      </c>
      <c r="H15">
        <v>1</v>
      </c>
      <c r="I15" t="str">
        <f t="shared" si="0"/>
        <v>141</v>
      </c>
    </row>
    <row r="16" spans="1:9" x14ac:dyDescent="0.3">
      <c r="A16" t="s">
        <v>129</v>
      </c>
      <c r="B16" t="s">
        <v>220</v>
      </c>
      <c r="F16">
        <v>1</v>
      </c>
      <c r="G16">
        <v>4</v>
      </c>
      <c r="H16">
        <v>2</v>
      </c>
      <c r="I16" t="str">
        <f t="shared" si="0"/>
        <v>142</v>
      </c>
    </row>
    <row r="17" spans="1:9" x14ac:dyDescent="0.3">
      <c r="A17" t="s">
        <v>130</v>
      </c>
      <c r="B17" t="s">
        <v>220</v>
      </c>
      <c r="F17">
        <v>1</v>
      </c>
      <c r="G17">
        <v>4</v>
      </c>
      <c r="H17">
        <v>3</v>
      </c>
      <c r="I17" t="str">
        <f t="shared" si="0"/>
        <v>143</v>
      </c>
    </row>
    <row r="18" spans="1:9" x14ac:dyDescent="0.3">
      <c r="A18" t="s">
        <v>131</v>
      </c>
      <c r="B18" t="s">
        <v>221</v>
      </c>
      <c r="F18">
        <v>1</v>
      </c>
      <c r="G18">
        <v>4</v>
      </c>
      <c r="H18">
        <v>4</v>
      </c>
      <c r="I18" t="str">
        <f t="shared" si="0"/>
        <v>144</v>
      </c>
    </row>
    <row r="19" spans="1:9" x14ac:dyDescent="0.3">
      <c r="A19" t="s">
        <v>132</v>
      </c>
      <c r="B19" t="s">
        <v>220</v>
      </c>
      <c r="F19">
        <v>1</v>
      </c>
      <c r="G19">
        <v>5</v>
      </c>
      <c r="H19">
        <v>1</v>
      </c>
      <c r="I19" t="str">
        <f t="shared" si="0"/>
        <v>151</v>
      </c>
    </row>
    <row r="20" spans="1:9" x14ac:dyDescent="0.3">
      <c r="A20" t="s">
        <v>133</v>
      </c>
      <c r="B20" t="s">
        <v>221</v>
      </c>
      <c r="F20">
        <v>1</v>
      </c>
      <c r="G20">
        <v>5</v>
      </c>
      <c r="H20">
        <v>2</v>
      </c>
      <c r="I20" t="str">
        <f t="shared" si="0"/>
        <v>152</v>
      </c>
    </row>
    <row r="21" spans="1:9" x14ac:dyDescent="0.3">
      <c r="A21" t="s">
        <v>134</v>
      </c>
      <c r="B21" t="s">
        <v>222</v>
      </c>
      <c r="F21">
        <v>1</v>
      </c>
      <c r="G21">
        <v>5</v>
      </c>
      <c r="H21">
        <v>3</v>
      </c>
      <c r="I21" t="str">
        <f t="shared" si="0"/>
        <v>153</v>
      </c>
    </row>
    <row r="22" spans="1:9" x14ac:dyDescent="0.3">
      <c r="A22" t="s">
        <v>135</v>
      </c>
      <c r="B22" t="s">
        <v>222</v>
      </c>
      <c r="F22">
        <v>1</v>
      </c>
      <c r="G22">
        <v>5</v>
      </c>
      <c r="H22">
        <v>4</v>
      </c>
      <c r="I22" t="str">
        <f t="shared" si="0"/>
        <v>154</v>
      </c>
    </row>
    <row r="23" spans="1:9" x14ac:dyDescent="0.3">
      <c r="A23" t="s">
        <v>136</v>
      </c>
      <c r="B23" t="s">
        <v>222</v>
      </c>
      <c r="F23">
        <v>2</v>
      </c>
      <c r="G23">
        <v>1</v>
      </c>
      <c r="H23">
        <v>1</v>
      </c>
      <c r="I23" t="str">
        <f t="shared" si="0"/>
        <v>211</v>
      </c>
    </row>
    <row r="24" spans="1:9" x14ac:dyDescent="0.3">
      <c r="A24" t="s">
        <v>137</v>
      </c>
      <c r="B24" t="s">
        <v>222</v>
      </c>
      <c r="F24">
        <v>2</v>
      </c>
      <c r="G24">
        <v>1</v>
      </c>
      <c r="H24">
        <v>2</v>
      </c>
      <c r="I24" t="str">
        <f t="shared" si="0"/>
        <v>212</v>
      </c>
    </row>
    <row r="25" spans="1:9" x14ac:dyDescent="0.3">
      <c r="A25" t="s">
        <v>138</v>
      </c>
      <c r="B25" t="s">
        <v>222</v>
      </c>
      <c r="F25">
        <v>2</v>
      </c>
      <c r="G25">
        <v>1</v>
      </c>
      <c r="H25">
        <v>3</v>
      </c>
      <c r="I25" t="str">
        <f t="shared" si="0"/>
        <v>213</v>
      </c>
    </row>
    <row r="26" spans="1:9" x14ac:dyDescent="0.3">
      <c r="A26" t="s">
        <v>139</v>
      </c>
      <c r="B26" t="s">
        <v>222</v>
      </c>
      <c r="F26">
        <v>2</v>
      </c>
      <c r="G26">
        <v>1</v>
      </c>
      <c r="H26">
        <v>4</v>
      </c>
      <c r="I26" t="str">
        <f t="shared" si="0"/>
        <v>214</v>
      </c>
    </row>
    <row r="27" spans="1:9" x14ac:dyDescent="0.3">
      <c r="A27" t="s">
        <v>140</v>
      </c>
      <c r="B27" t="s">
        <v>220</v>
      </c>
      <c r="F27">
        <v>2</v>
      </c>
      <c r="G27">
        <v>2</v>
      </c>
      <c r="H27">
        <v>1</v>
      </c>
      <c r="I27" t="str">
        <f t="shared" si="0"/>
        <v>221</v>
      </c>
    </row>
    <row r="28" spans="1:9" x14ac:dyDescent="0.3">
      <c r="A28" t="s">
        <v>141</v>
      </c>
      <c r="B28" t="s">
        <v>220</v>
      </c>
      <c r="F28">
        <v>2</v>
      </c>
      <c r="G28">
        <v>2</v>
      </c>
      <c r="H28">
        <v>2</v>
      </c>
      <c r="I28" t="str">
        <f t="shared" si="0"/>
        <v>222</v>
      </c>
    </row>
    <row r="29" spans="1:9" x14ac:dyDescent="0.3">
      <c r="A29" t="s">
        <v>142</v>
      </c>
      <c r="B29" t="s">
        <v>220</v>
      </c>
      <c r="F29">
        <v>2</v>
      </c>
      <c r="G29">
        <v>2</v>
      </c>
      <c r="H29">
        <v>3</v>
      </c>
      <c r="I29" t="str">
        <f t="shared" si="0"/>
        <v>223</v>
      </c>
    </row>
    <row r="30" spans="1:9" x14ac:dyDescent="0.3">
      <c r="A30" t="s">
        <v>143</v>
      </c>
      <c r="B30" t="s">
        <v>220</v>
      </c>
      <c r="F30">
        <v>2</v>
      </c>
      <c r="G30">
        <v>2</v>
      </c>
      <c r="H30">
        <v>4</v>
      </c>
      <c r="I30" t="str">
        <f t="shared" si="0"/>
        <v>224</v>
      </c>
    </row>
    <row r="31" spans="1:9" x14ac:dyDescent="0.3">
      <c r="A31" t="s">
        <v>144</v>
      </c>
      <c r="B31" t="s">
        <v>220</v>
      </c>
      <c r="F31">
        <v>2</v>
      </c>
      <c r="G31">
        <v>3</v>
      </c>
      <c r="H31">
        <v>1</v>
      </c>
      <c r="I31" t="str">
        <f t="shared" si="0"/>
        <v>231</v>
      </c>
    </row>
    <row r="32" spans="1:9" x14ac:dyDescent="0.3">
      <c r="A32" t="s">
        <v>145</v>
      </c>
      <c r="B32" t="s">
        <v>220</v>
      </c>
      <c r="F32">
        <v>2</v>
      </c>
      <c r="G32">
        <v>3</v>
      </c>
      <c r="H32">
        <v>2</v>
      </c>
      <c r="I32" t="str">
        <f t="shared" si="0"/>
        <v>232</v>
      </c>
    </row>
    <row r="33" spans="1:9" x14ac:dyDescent="0.3">
      <c r="A33" t="s">
        <v>146</v>
      </c>
      <c r="B33" t="s">
        <v>220</v>
      </c>
      <c r="F33">
        <v>2</v>
      </c>
      <c r="G33">
        <v>3</v>
      </c>
      <c r="H33">
        <v>3</v>
      </c>
      <c r="I33" t="str">
        <f t="shared" si="0"/>
        <v>233</v>
      </c>
    </row>
    <row r="34" spans="1:9" x14ac:dyDescent="0.3">
      <c r="A34" t="s">
        <v>147</v>
      </c>
      <c r="B34" t="s">
        <v>221</v>
      </c>
      <c r="F34">
        <v>2</v>
      </c>
      <c r="G34">
        <v>3</v>
      </c>
      <c r="H34">
        <v>4</v>
      </c>
      <c r="I34" t="str">
        <f t="shared" si="0"/>
        <v>234</v>
      </c>
    </row>
    <row r="35" spans="1:9" x14ac:dyDescent="0.3">
      <c r="A35" t="s">
        <v>148</v>
      </c>
      <c r="B35" t="s">
        <v>220</v>
      </c>
      <c r="F35">
        <v>2</v>
      </c>
      <c r="G35">
        <v>4</v>
      </c>
      <c r="H35">
        <v>1</v>
      </c>
      <c r="I35" t="str">
        <f t="shared" si="0"/>
        <v>241</v>
      </c>
    </row>
    <row r="36" spans="1:9" x14ac:dyDescent="0.3">
      <c r="A36" t="s">
        <v>149</v>
      </c>
      <c r="B36" t="s">
        <v>221</v>
      </c>
      <c r="F36">
        <v>2</v>
      </c>
      <c r="G36">
        <v>4</v>
      </c>
      <c r="H36">
        <v>2</v>
      </c>
      <c r="I36" t="str">
        <f t="shared" si="0"/>
        <v>242</v>
      </c>
    </row>
    <row r="37" spans="1:9" x14ac:dyDescent="0.3">
      <c r="A37" t="s">
        <v>150</v>
      </c>
      <c r="B37" t="s">
        <v>221</v>
      </c>
      <c r="F37">
        <v>2</v>
      </c>
      <c r="G37">
        <v>4</v>
      </c>
      <c r="H37">
        <v>3</v>
      </c>
      <c r="I37" t="str">
        <f t="shared" si="0"/>
        <v>243</v>
      </c>
    </row>
    <row r="38" spans="1:9" x14ac:dyDescent="0.3">
      <c r="A38" t="s">
        <v>151</v>
      </c>
      <c r="B38" t="s">
        <v>221</v>
      </c>
      <c r="F38">
        <v>2</v>
      </c>
      <c r="G38">
        <v>4</v>
      </c>
      <c r="H38">
        <v>4</v>
      </c>
      <c r="I38" t="str">
        <f t="shared" si="0"/>
        <v>244</v>
      </c>
    </row>
    <row r="39" spans="1:9" x14ac:dyDescent="0.3">
      <c r="A39" t="s">
        <v>152</v>
      </c>
      <c r="B39" t="s">
        <v>221</v>
      </c>
      <c r="F39">
        <v>2</v>
      </c>
      <c r="G39">
        <v>5</v>
      </c>
      <c r="H39">
        <v>1</v>
      </c>
      <c r="I39" t="str">
        <f t="shared" si="0"/>
        <v>251</v>
      </c>
    </row>
    <row r="40" spans="1:9" x14ac:dyDescent="0.3">
      <c r="A40" t="s">
        <v>153</v>
      </c>
      <c r="B40" t="s">
        <v>221</v>
      </c>
      <c r="F40">
        <v>2</v>
      </c>
      <c r="G40">
        <v>5</v>
      </c>
      <c r="H40">
        <v>2</v>
      </c>
      <c r="I40" t="str">
        <f t="shared" si="0"/>
        <v>252</v>
      </c>
    </row>
    <row r="41" spans="1:9" x14ac:dyDescent="0.3">
      <c r="A41" t="s">
        <v>154</v>
      </c>
      <c r="B41" t="s">
        <v>222</v>
      </c>
      <c r="F41">
        <v>2</v>
      </c>
      <c r="G41">
        <v>5</v>
      </c>
      <c r="H41">
        <v>3</v>
      </c>
      <c r="I41" t="str">
        <f t="shared" si="0"/>
        <v>253</v>
      </c>
    </row>
    <row r="42" spans="1:9" x14ac:dyDescent="0.3">
      <c r="A42" t="s">
        <v>155</v>
      </c>
      <c r="B42" t="s">
        <v>222</v>
      </c>
      <c r="F42">
        <v>2</v>
      </c>
      <c r="G42">
        <v>5</v>
      </c>
      <c r="H42">
        <v>4</v>
      </c>
      <c r="I42" t="str">
        <f t="shared" si="0"/>
        <v>254</v>
      </c>
    </row>
    <row r="43" spans="1:9" x14ac:dyDescent="0.3">
      <c r="A43" t="s">
        <v>156</v>
      </c>
      <c r="B43" t="s">
        <v>222</v>
      </c>
      <c r="F43">
        <v>3</v>
      </c>
      <c r="G43">
        <v>1</v>
      </c>
      <c r="H43">
        <v>1</v>
      </c>
      <c r="I43" t="str">
        <f t="shared" si="0"/>
        <v>311</v>
      </c>
    </row>
    <row r="44" spans="1:9" x14ac:dyDescent="0.3">
      <c r="A44" t="s">
        <v>157</v>
      </c>
      <c r="B44" t="s">
        <v>222</v>
      </c>
      <c r="F44">
        <v>3</v>
      </c>
      <c r="G44">
        <v>1</v>
      </c>
      <c r="H44">
        <v>2</v>
      </c>
      <c r="I44" t="str">
        <f t="shared" si="0"/>
        <v>312</v>
      </c>
    </row>
    <row r="45" spans="1:9" x14ac:dyDescent="0.3">
      <c r="A45" t="s">
        <v>158</v>
      </c>
      <c r="B45" t="s">
        <v>222</v>
      </c>
      <c r="F45">
        <v>3</v>
      </c>
      <c r="G45">
        <v>1</v>
      </c>
      <c r="H45">
        <v>3</v>
      </c>
      <c r="I45" t="str">
        <f t="shared" si="0"/>
        <v>313</v>
      </c>
    </row>
    <row r="46" spans="1:9" x14ac:dyDescent="0.3">
      <c r="A46" t="s">
        <v>159</v>
      </c>
      <c r="B46" t="s">
        <v>222</v>
      </c>
      <c r="F46">
        <v>3</v>
      </c>
      <c r="G46">
        <v>1</v>
      </c>
      <c r="H46">
        <v>4</v>
      </c>
      <c r="I46" t="str">
        <f t="shared" si="0"/>
        <v>314</v>
      </c>
    </row>
    <row r="47" spans="1:9" x14ac:dyDescent="0.3">
      <c r="A47" t="s">
        <v>160</v>
      </c>
      <c r="B47" t="s">
        <v>220</v>
      </c>
      <c r="F47">
        <v>3</v>
      </c>
      <c r="G47">
        <v>2</v>
      </c>
      <c r="H47">
        <v>1</v>
      </c>
      <c r="I47" t="str">
        <f t="shared" si="0"/>
        <v>321</v>
      </c>
    </row>
    <row r="48" spans="1:9" x14ac:dyDescent="0.3">
      <c r="A48" t="s">
        <v>161</v>
      </c>
      <c r="B48" t="s">
        <v>220</v>
      </c>
      <c r="F48">
        <v>3</v>
      </c>
      <c r="G48">
        <v>2</v>
      </c>
      <c r="H48">
        <v>2</v>
      </c>
      <c r="I48" t="str">
        <f t="shared" si="0"/>
        <v>322</v>
      </c>
    </row>
    <row r="49" spans="1:9" x14ac:dyDescent="0.3">
      <c r="A49" t="s">
        <v>162</v>
      </c>
      <c r="B49" t="s">
        <v>221</v>
      </c>
      <c r="F49">
        <v>3</v>
      </c>
      <c r="G49">
        <v>2</v>
      </c>
      <c r="H49">
        <v>3</v>
      </c>
      <c r="I49" t="str">
        <f t="shared" si="0"/>
        <v>323</v>
      </c>
    </row>
    <row r="50" spans="1:9" x14ac:dyDescent="0.3">
      <c r="A50" t="s">
        <v>163</v>
      </c>
      <c r="B50" t="s">
        <v>221</v>
      </c>
      <c r="F50">
        <v>3</v>
      </c>
      <c r="G50">
        <v>2</v>
      </c>
      <c r="H50">
        <v>4</v>
      </c>
      <c r="I50" t="str">
        <f t="shared" si="0"/>
        <v>324</v>
      </c>
    </row>
    <row r="51" spans="1:9" x14ac:dyDescent="0.3">
      <c r="A51" t="s">
        <v>164</v>
      </c>
      <c r="B51" t="s">
        <v>221</v>
      </c>
      <c r="F51">
        <v>3</v>
      </c>
      <c r="G51">
        <v>3</v>
      </c>
      <c r="H51">
        <v>1</v>
      </c>
      <c r="I51" t="str">
        <f t="shared" si="0"/>
        <v>331</v>
      </c>
    </row>
    <row r="52" spans="1:9" x14ac:dyDescent="0.3">
      <c r="A52" t="s">
        <v>165</v>
      </c>
      <c r="B52" t="s">
        <v>221</v>
      </c>
      <c r="F52">
        <v>3</v>
      </c>
      <c r="G52">
        <v>3</v>
      </c>
      <c r="H52">
        <v>2</v>
      </c>
      <c r="I52" t="str">
        <f t="shared" si="0"/>
        <v>332</v>
      </c>
    </row>
    <row r="53" spans="1:9" x14ac:dyDescent="0.3">
      <c r="A53" t="s">
        <v>166</v>
      </c>
      <c r="B53" t="s">
        <v>221</v>
      </c>
      <c r="F53">
        <v>3</v>
      </c>
      <c r="G53">
        <v>3</v>
      </c>
      <c r="H53">
        <v>3</v>
      </c>
      <c r="I53" t="str">
        <f t="shared" si="0"/>
        <v>333</v>
      </c>
    </row>
    <row r="54" spans="1:9" x14ac:dyDescent="0.3">
      <c r="A54" t="s">
        <v>167</v>
      </c>
      <c r="B54" t="s">
        <v>222</v>
      </c>
      <c r="F54">
        <v>3</v>
      </c>
      <c r="G54">
        <v>3</v>
      </c>
      <c r="H54">
        <v>4</v>
      </c>
      <c r="I54" t="str">
        <f t="shared" si="0"/>
        <v>334</v>
      </c>
    </row>
    <row r="55" spans="1:9" x14ac:dyDescent="0.3">
      <c r="A55" t="s">
        <v>168</v>
      </c>
      <c r="B55" t="s">
        <v>221</v>
      </c>
      <c r="F55">
        <v>3</v>
      </c>
      <c r="G55">
        <v>4</v>
      </c>
      <c r="H55">
        <v>1</v>
      </c>
      <c r="I55" t="str">
        <f t="shared" si="0"/>
        <v>341</v>
      </c>
    </row>
    <row r="56" spans="1:9" x14ac:dyDescent="0.3">
      <c r="A56" t="s">
        <v>169</v>
      </c>
      <c r="B56" t="s">
        <v>222</v>
      </c>
      <c r="F56">
        <v>3</v>
      </c>
      <c r="G56">
        <v>4</v>
      </c>
      <c r="H56">
        <v>2</v>
      </c>
      <c r="I56" t="str">
        <f t="shared" si="0"/>
        <v>342</v>
      </c>
    </row>
    <row r="57" spans="1:9" x14ac:dyDescent="0.3">
      <c r="A57" t="s">
        <v>170</v>
      </c>
      <c r="B57" t="s">
        <v>222</v>
      </c>
      <c r="F57">
        <v>3</v>
      </c>
      <c r="G57">
        <v>4</v>
      </c>
      <c r="H57">
        <v>3</v>
      </c>
      <c r="I57" t="str">
        <f t="shared" si="0"/>
        <v>343</v>
      </c>
    </row>
    <row r="58" spans="1:9" x14ac:dyDescent="0.3">
      <c r="A58" t="s">
        <v>171</v>
      </c>
      <c r="B58" t="s">
        <v>222</v>
      </c>
      <c r="F58">
        <v>3</v>
      </c>
      <c r="G58">
        <v>4</v>
      </c>
      <c r="H58">
        <v>4</v>
      </c>
      <c r="I58" t="str">
        <f t="shared" si="0"/>
        <v>344</v>
      </c>
    </row>
    <row r="59" spans="1:9" x14ac:dyDescent="0.3">
      <c r="A59" t="s">
        <v>172</v>
      </c>
      <c r="B59" t="s">
        <v>222</v>
      </c>
      <c r="F59">
        <v>3</v>
      </c>
      <c r="G59">
        <v>5</v>
      </c>
      <c r="H59">
        <v>1</v>
      </c>
      <c r="I59" t="str">
        <f t="shared" si="0"/>
        <v>351</v>
      </c>
    </row>
    <row r="60" spans="1:9" x14ac:dyDescent="0.3">
      <c r="A60" t="s">
        <v>173</v>
      </c>
      <c r="B60" t="s">
        <v>222</v>
      </c>
      <c r="F60">
        <v>3</v>
      </c>
      <c r="G60">
        <v>5</v>
      </c>
      <c r="H60">
        <v>2</v>
      </c>
      <c r="I60" t="str">
        <f t="shared" si="0"/>
        <v>352</v>
      </c>
    </row>
    <row r="61" spans="1:9" x14ac:dyDescent="0.3">
      <c r="A61" t="s">
        <v>174</v>
      </c>
      <c r="B61" t="s">
        <v>222</v>
      </c>
      <c r="F61">
        <v>3</v>
      </c>
      <c r="G61">
        <v>5</v>
      </c>
      <c r="H61">
        <v>3</v>
      </c>
      <c r="I61" t="str">
        <f t="shared" si="0"/>
        <v>353</v>
      </c>
    </row>
    <row r="62" spans="1:9" x14ac:dyDescent="0.3">
      <c r="A62" t="s">
        <v>175</v>
      </c>
      <c r="B62" t="s">
        <v>222</v>
      </c>
      <c r="F62">
        <v>3</v>
      </c>
      <c r="G62">
        <v>5</v>
      </c>
      <c r="H62">
        <v>4</v>
      </c>
      <c r="I62" t="str">
        <f t="shared" si="0"/>
        <v>354</v>
      </c>
    </row>
    <row r="63" spans="1:9" x14ac:dyDescent="0.3">
      <c r="A63" t="s">
        <v>176</v>
      </c>
      <c r="B63" t="s">
        <v>222</v>
      </c>
      <c r="F63">
        <v>4</v>
      </c>
      <c r="G63">
        <v>1</v>
      </c>
      <c r="H63">
        <v>1</v>
      </c>
      <c r="I63" t="str">
        <f t="shared" si="0"/>
        <v>411</v>
      </c>
    </row>
    <row r="64" spans="1:9" x14ac:dyDescent="0.3">
      <c r="A64" t="s">
        <v>177</v>
      </c>
      <c r="B64" t="s">
        <v>222</v>
      </c>
      <c r="F64">
        <v>4</v>
      </c>
      <c r="G64">
        <v>1</v>
      </c>
      <c r="H64">
        <v>2</v>
      </c>
      <c r="I64" t="str">
        <f t="shared" si="0"/>
        <v>412</v>
      </c>
    </row>
    <row r="65" spans="1:9" x14ac:dyDescent="0.3">
      <c r="A65" t="s">
        <v>178</v>
      </c>
      <c r="B65" t="s">
        <v>222</v>
      </c>
      <c r="F65">
        <v>4</v>
      </c>
      <c r="G65">
        <v>1</v>
      </c>
      <c r="H65">
        <v>3</v>
      </c>
      <c r="I65" t="str">
        <f t="shared" si="0"/>
        <v>413</v>
      </c>
    </row>
    <row r="66" spans="1:9" x14ac:dyDescent="0.3">
      <c r="A66" t="s">
        <v>179</v>
      </c>
      <c r="B66" t="s">
        <v>222</v>
      </c>
      <c r="F66">
        <v>4</v>
      </c>
      <c r="G66">
        <v>1</v>
      </c>
      <c r="H66">
        <v>4</v>
      </c>
      <c r="I66" t="str">
        <f t="shared" si="0"/>
        <v>414</v>
      </c>
    </row>
    <row r="67" spans="1:9" x14ac:dyDescent="0.3">
      <c r="A67" t="s">
        <v>180</v>
      </c>
      <c r="B67" t="s">
        <v>221</v>
      </c>
      <c r="F67">
        <v>4</v>
      </c>
      <c r="G67">
        <v>2</v>
      </c>
      <c r="H67">
        <v>1</v>
      </c>
      <c r="I67" t="str">
        <f t="shared" si="0"/>
        <v>421</v>
      </c>
    </row>
    <row r="68" spans="1:9" x14ac:dyDescent="0.3">
      <c r="A68" t="s">
        <v>181</v>
      </c>
      <c r="B68" t="s">
        <v>221</v>
      </c>
      <c r="F68">
        <v>4</v>
      </c>
      <c r="G68">
        <v>2</v>
      </c>
      <c r="H68">
        <v>2</v>
      </c>
      <c r="I68" t="str">
        <f t="shared" ref="I68:I102" si="1">_xlfn.CONCAT(F68:H68)</f>
        <v>422</v>
      </c>
    </row>
    <row r="69" spans="1:9" x14ac:dyDescent="0.3">
      <c r="A69" t="s">
        <v>182</v>
      </c>
      <c r="B69" t="s">
        <v>222</v>
      </c>
      <c r="F69">
        <v>4</v>
      </c>
      <c r="G69">
        <v>2</v>
      </c>
      <c r="H69">
        <v>3</v>
      </c>
      <c r="I69" t="str">
        <f t="shared" si="1"/>
        <v>423</v>
      </c>
    </row>
    <row r="70" spans="1:9" x14ac:dyDescent="0.3">
      <c r="A70" t="s">
        <v>183</v>
      </c>
      <c r="B70" t="s">
        <v>222</v>
      </c>
      <c r="F70">
        <v>4</v>
      </c>
      <c r="G70">
        <v>2</v>
      </c>
      <c r="H70">
        <v>4</v>
      </c>
      <c r="I70" t="str">
        <f t="shared" si="1"/>
        <v>424</v>
      </c>
    </row>
    <row r="71" spans="1:9" x14ac:dyDescent="0.3">
      <c r="A71" t="s">
        <v>184</v>
      </c>
      <c r="B71" t="s">
        <v>222</v>
      </c>
      <c r="F71">
        <v>4</v>
      </c>
      <c r="G71">
        <v>3</v>
      </c>
      <c r="H71">
        <v>1</v>
      </c>
      <c r="I71" t="str">
        <f t="shared" si="1"/>
        <v>431</v>
      </c>
    </row>
    <row r="72" spans="1:9" x14ac:dyDescent="0.3">
      <c r="A72" t="s">
        <v>185</v>
      </c>
      <c r="B72" t="s">
        <v>222</v>
      </c>
      <c r="F72">
        <v>4</v>
      </c>
      <c r="G72">
        <v>3</v>
      </c>
      <c r="H72">
        <v>2</v>
      </c>
      <c r="I72" t="str">
        <f t="shared" si="1"/>
        <v>432</v>
      </c>
    </row>
    <row r="73" spans="1:9" x14ac:dyDescent="0.3">
      <c r="A73" t="s">
        <v>186</v>
      </c>
      <c r="B73" t="s">
        <v>222</v>
      </c>
      <c r="F73">
        <v>4</v>
      </c>
      <c r="G73">
        <v>3</v>
      </c>
      <c r="H73">
        <v>3</v>
      </c>
      <c r="I73" t="str">
        <f t="shared" si="1"/>
        <v>433</v>
      </c>
    </row>
    <row r="74" spans="1:9" x14ac:dyDescent="0.3">
      <c r="A74" t="s">
        <v>187</v>
      </c>
      <c r="B74" t="s">
        <v>222</v>
      </c>
      <c r="F74">
        <v>4</v>
      </c>
      <c r="G74">
        <v>3</v>
      </c>
      <c r="H74">
        <v>4</v>
      </c>
      <c r="I74" t="str">
        <f t="shared" si="1"/>
        <v>434</v>
      </c>
    </row>
    <row r="75" spans="1:9" x14ac:dyDescent="0.3">
      <c r="A75" t="s">
        <v>188</v>
      </c>
      <c r="B75" t="s">
        <v>222</v>
      </c>
      <c r="F75">
        <v>4</v>
      </c>
      <c r="G75">
        <v>4</v>
      </c>
      <c r="H75">
        <v>1</v>
      </c>
      <c r="I75" t="str">
        <f t="shared" si="1"/>
        <v>441</v>
      </c>
    </row>
    <row r="76" spans="1:9" x14ac:dyDescent="0.3">
      <c r="A76" t="s">
        <v>189</v>
      </c>
      <c r="B76" t="s">
        <v>222</v>
      </c>
      <c r="F76">
        <v>4</v>
      </c>
      <c r="G76">
        <v>4</v>
      </c>
      <c r="H76">
        <v>2</v>
      </c>
      <c r="I76" t="str">
        <f t="shared" si="1"/>
        <v>442</v>
      </c>
    </row>
    <row r="77" spans="1:9" x14ac:dyDescent="0.3">
      <c r="A77" t="s">
        <v>190</v>
      </c>
      <c r="B77" t="s">
        <v>222</v>
      </c>
      <c r="F77">
        <v>4</v>
      </c>
      <c r="G77">
        <v>4</v>
      </c>
      <c r="H77">
        <v>3</v>
      </c>
      <c r="I77" t="str">
        <f t="shared" si="1"/>
        <v>443</v>
      </c>
    </row>
    <row r="78" spans="1:9" x14ac:dyDescent="0.3">
      <c r="A78" t="s">
        <v>191</v>
      </c>
      <c r="B78" t="s">
        <v>222</v>
      </c>
      <c r="F78">
        <v>4</v>
      </c>
      <c r="G78">
        <v>4</v>
      </c>
      <c r="H78">
        <v>4</v>
      </c>
      <c r="I78" t="str">
        <f t="shared" si="1"/>
        <v>444</v>
      </c>
    </row>
    <row r="79" spans="1:9" x14ac:dyDescent="0.3">
      <c r="A79" t="s">
        <v>192</v>
      </c>
      <c r="B79" t="s">
        <v>222</v>
      </c>
      <c r="F79">
        <v>4</v>
      </c>
      <c r="G79">
        <v>5</v>
      </c>
      <c r="H79">
        <v>1</v>
      </c>
      <c r="I79" t="str">
        <f t="shared" si="1"/>
        <v>451</v>
      </c>
    </row>
    <row r="80" spans="1:9" x14ac:dyDescent="0.3">
      <c r="A80" t="s">
        <v>193</v>
      </c>
      <c r="B80" t="s">
        <v>222</v>
      </c>
      <c r="F80">
        <v>4</v>
      </c>
      <c r="G80">
        <v>5</v>
      </c>
      <c r="H80">
        <v>2</v>
      </c>
      <c r="I80" t="str">
        <f t="shared" si="1"/>
        <v>452</v>
      </c>
    </row>
    <row r="81" spans="1:9" x14ac:dyDescent="0.3">
      <c r="A81" t="s">
        <v>194</v>
      </c>
      <c r="B81" t="s">
        <v>222</v>
      </c>
      <c r="F81">
        <v>4</v>
      </c>
      <c r="G81">
        <v>5</v>
      </c>
      <c r="H81">
        <v>3</v>
      </c>
      <c r="I81" t="str">
        <f t="shared" si="1"/>
        <v>453</v>
      </c>
    </row>
    <row r="82" spans="1:9" x14ac:dyDescent="0.3">
      <c r="A82" t="s">
        <v>195</v>
      </c>
      <c r="B82" t="s">
        <v>222</v>
      </c>
      <c r="F82">
        <v>4</v>
      </c>
      <c r="G82">
        <v>5</v>
      </c>
      <c r="H82">
        <v>4</v>
      </c>
      <c r="I82" t="str">
        <f t="shared" si="1"/>
        <v>454</v>
      </c>
    </row>
    <row r="83" spans="1:9" x14ac:dyDescent="0.3">
      <c r="A83" t="s">
        <v>196</v>
      </c>
      <c r="B83" t="s">
        <v>222</v>
      </c>
      <c r="F83">
        <v>5</v>
      </c>
      <c r="G83">
        <v>1</v>
      </c>
      <c r="H83">
        <v>1</v>
      </c>
      <c r="I83" t="str">
        <f t="shared" si="1"/>
        <v>511</v>
      </c>
    </row>
    <row r="84" spans="1:9" x14ac:dyDescent="0.3">
      <c r="A84" t="s">
        <v>197</v>
      </c>
      <c r="B84" t="s">
        <v>222</v>
      </c>
      <c r="F84">
        <v>5</v>
      </c>
      <c r="G84">
        <v>1</v>
      </c>
      <c r="H84">
        <v>2</v>
      </c>
      <c r="I84" t="str">
        <f t="shared" si="1"/>
        <v>512</v>
      </c>
    </row>
    <row r="85" spans="1:9" x14ac:dyDescent="0.3">
      <c r="A85" t="s">
        <v>198</v>
      </c>
      <c r="B85" t="s">
        <v>222</v>
      </c>
      <c r="F85">
        <v>5</v>
      </c>
      <c r="G85">
        <v>1</v>
      </c>
      <c r="H85">
        <v>3</v>
      </c>
      <c r="I85" t="str">
        <f t="shared" si="1"/>
        <v>513</v>
      </c>
    </row>
    <row r="86" spans="1:9" x14ac:dyDescent="0.3">
      <c r="A86" t="s">
        <v>199</v>
      </c>
      <c r="B86" t="s">
        <v>222</v>
      </c>
      <c r="F86">
        <v>5</v>
      </c>
      <c r="G86">
        <v>1</v>
      </c>
      <c r="H86">
        <v>4</v>
      </c>
      <c r="I86" t="str">
        <f t="shared" si="1"/>
        <v>514</v>
      </c>
    </row>
    <row r="87" spans="1:9" x14ac:dyDescent="0.3">
      <c r="A87" t="s">
        <v>200</v>
      </c>
      <c r="B87" t="s">
        <v>222</v>
      </c>
      <c r="F87">
        <v>5</v>
      </c>
      <c r="G87">
        <v>2</v>
      </c>
      <c r="H87">
        <v>1</v>
      </c>
      <c r="I87" t="str">
        <f t="shared" si="1"/>
        <v>521</v>
      </c>
    </row>
    <row r="88" spans="1:9" x14ac:dyDescent="0.3">
      <c r="A88" t="s">
        <v>201</v>
      </c>
      <c r="B88" t="s">
        <v>222</v>
      </c>
      <c r="F88">
        <v>5</v>
      </c>
      <c r="G88">
        <v>2</v>
      </c>
      <c r="H88">
        <v>2</v>
      </c>
      <c r="I88" t="str">
        <f t="shared" si="1"/>
        <v>522</v>
      </c>
    </row>
    <row r="89" spans="1:9" x14ac:dyDescent="0.3">
      <c r="A89" t="s">
        <v>202</v>
      </c>
      <c r="B89" t="s">
        <v>222</v>
      </c>
      <c r="F89">
        <v>5</v>
      </c>
      <c r="G89">
        <v>2</v>
      </c>
      <c r="H89">
        <v>3</v>
      </c>
      <c r="I89" t="str">
        <f t="shared" si="1"/>
        <v>523</v>
      </c>
    </row>
    <row r="90" spans="1:9" x14ac:dyDescent="0.3">
      <c r="A90" t="s">
        <v>203</v>
      </c>
      <c r="B90" t="s">
        <v>222</v>
      </c>
      <c r="F90">
        <v>5</v>
      </c>
      <c r="G90">
        <v>2</v>
      </c>
      <c r="H90">
        <v>4</v>
      </c>
      <c r="I90" t="str">
        <f t="shared" si="1"/>
        <v>524</v>
      </c>
    </row>
    <row r="91" spans="1:9" x14ac:dyDescent="0.3">
      <c r="A91" t="s">
        <v>204</v>
      </c>
      <c r="B91" t="s">
        <v>222</v>
      </c>
      <c r="F91">
        <v>5</v>
      </c>
      <c r="G91">
        <v>3</v>
      </c>
      <c r="H91">
        <v>1</v>
      </c>
      <c r="I91" t="str">
        <f t="shared" si="1"/>
        <v>531</v>
      </c>
    </row>
    <row r="92" spans="1:9" x14ac:dyDescent="0.3">
      <c r="A92" t="s">
        <v>205</v>
      </c>
      <c r="B92" t="s">
        <v>222</v>
      </c>
      <c r="F92">
        <v>5</v>
      </c>
      <c r="G92">
        <v>3</v>
      </c>
      <c r="H92">
        <v>2</v>
      </c>
      <c r="I92" t="str">
        <f t="shared" si="1"/>
        <v>532</v>
      </c>
    </row>
    <row r="93" spans="1:9" x14ac:dyDescent="0.3">
      <c r="A93" t="s">
        <v>206</v>
      </c>
      <c r="B93" t="s">
        <v>222</v>
      </c>
      <c r="F93">
        <v>5</v>
      </c>
      <c r="G93">
        <v>3</v>
      </c>
      <c r="H93">
        <v>3</v>
      </c>
      <c r="I93" t="str">
        <f t="shared" si="1"/>
        <v>533</v>
      </c>
    </row>
    <row r="94" spans="1:9" x14ac:dyDescent="0.3">
      <c r="A94" t="s">
        <v>207</v>
      </c>
      <c r="B94" t="s">
        <v>222</v>
      </c>
      <c r="F94">
        <v>5</v>
      </c>
      <c r="G94">
        <v>3</v>
      </c>
      <c r="H94">
        <v>4</v>
      </c>
      <c r="I94" t="str">
        <f t="shared" si="1"/>
        <v>534</v>
      </c>
    </row>
    <row r="95" spans="1:9" x14ac:dyDescent="0.3">
      <c r="A95" t="s">
        <v>208</v>
      </c>
      <c r="B95" t="s">
        <v>222</v>
      </c>
      <c r="F95">
        <v>5</v>
      </c>
      <c r="G95">
        <v>4</v>
      </c>
      <c r="H95">
        <v>1</v>
      </c>
      <c r="I95" t="str">
        <f t="shared" si="1"/>
        <v>541</v>
      </c>
    </row>
    <row r="96" spans="1:9" x14ac:dyDescent="0.3">
      <c r="A96" t="s">
        <v>209</v>
      </c>
      <c r="B96" t="s">
        <v>222</v>
      </c>
      <c r="F96">
        <v>5</v>
      </c>
      <c r="G96">
        <v>4</v>
      </c>
      <c r="H96">
        <v>2</v>
      </c>
      <c r="I96" t="str">
        <f t="shared" si="1"/>
        <v>542</v>
      </c>
    </row>
    <row r="97" spans="1:9" x14ac:dyDescent="0.3">
      <c r="A97" t="s">
        <v>210</v>
      </c>
      <c r="B97" t="s">
        <v>222</v>
      </c>
      <c r="F97">
        <v>5</v>
      </c>
      <c r="G97">
        <v>4</v>
      </c>
      <c r="H97">
        <v>3</v>
      </c>
      <c r="I97" t="str">
        <f t="shared" si="1"/>
        <v>543</v>
      </c>
    </row>
    <row r="98" spans="1:9" x14ac:dyDescent="0.3">
      <c r="A98" t="s">
        <v>211</v>
      </c>
      <c r="B98" t="s">
        <v>222</v>
      </c>
      <c r="F98">
        <v>5</v>
      </c>
      <c r="G98">
        <v>4</v>
      </c>
      <c r="H98">
        <v>4</v>
      </c>
      <c r="I98" t="str">
        <f t="shared" si="1"/>
        <v>544</v>
      </c>
    </row>
    <row r="99" spans="1:9" x14ac:dyDescent="0.3">
      <c r="A99" t="s">
        <v>212</v>
      </c>
      <c r="B99" t="s">
        <v>222</v>
      </c>
      <c r="F99">
        <v>5</v>
      </c>
      <c r="G99">
        <v>5</v>
      </c>
      <c r="H99">
        <v>1</v>
      </c>
      <c r="I99" t="str">
        <f t="shared" si="1"/>
        <v>551</v>
      </c>
    </row>
    <row r="100" spans="1:9" x14ac:dyDescent="0.3">
      <c r="A100" t="s">
        <v>213</v>
      </c>
      <c r="B100" t="s">
        <v>222</v>
      </c>
      <c r="F100">
        <v>5</v>
      </c>
      <c r="G100">
        <v>5</v>
      </c>
      <c r="H100">
        <v>2</v>
      </c>
      <c r="I100" t="str">
        <f t="shared" si="1"/>
        <v>552</v>
      </c>
    </row>
    <row r="101" spans="1:9" x14ac:dyDescent="0.3">
      <c r="A101" t="s">
        <v>214</v>
      </c>
      <c r="B101" t="s">
        <v>222</v>
      </c>
      <c r="F101">
        <v>5</v>
      </c>
      <c r="G101">
        <v>5</v>
      </c>
      <c r="H101">
        <v>3</v>
      </c>
      <c r="I101" t="str">
        <f t="shared" si="1"/>
        <v>553</v>
      </c>
    </row>
    <row r="102" spans="1:9" x14ac:dyDescent="0.3">
      <c r="A102" t="s">
        <v>215</v>
      </c>
      <c r="B102" t="s">
        <v>222</v>
      </c>
      <c r="F102">
        <v>5</v>
      </c>
      <c r="G102">
        <v>5</v>
      </c>
      <c r="H102">
        <v>4</v>
      </c>
      <c r="I102" t="str">
        <f t="shared" si="1"/>
        <v>554</v>
      </c>
    </row>
    <row r="103" spans="1:9" x14ac:dyDescent="0.3">
      <c r="A103" t="s">
        <v>216</v>
      </c>
      <c r="B103" t="s">
        <v>222</v>
      </c>
    </row>
    <row r="104" spans="1:9" x14ac:dyDescent="0.3">
      <c r="A104" t="s">
        <v>217</v>
      </c>
      <c r="B104" t="s">
        <v>222</v>
      </c>
    </row>
    <row r="105" spans="1:9" x14ac:dyDescent="0.3">
      <c r="A105" t="s">
        <v>218</v>
      </c>
      <c r="B105" t="s">
        <v>222</v>
      </c>
    </row>
    <row r="106" spans="1:9" x14ac:dyDescent="0.3">
      <c r="A106" t="s">
        <v>219</v>
      </c>
      <c r="B106"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How to use</vt:lpstr>
      <vt:lpstr>DFMEA Action Priority</vt:lpstr>
      <vt:lpstr>PFMEA Action Priority</vt:lpstr>
      <vt:lpstr>DFMEA-Severity</vt:lpstr>
      <vt:lpstr>DFMEA-Occurence</vt:lpstr>
      <vt:lpstr>DFMEA-Detection</vt:lpstr>
      <vt:lpstr>PFMEA-Severity</vt:lpstr>
      <vt:lpstr>PFMEA-Occurrence</vt:lpstr>
      <vt:lpstr>PFMEA-Detection</vt:lpstr>
      <vt:lpstr>List</vt:lpstr>
      <vt:lpstr>DFMEA AP Calc</vt:lpstr>
      <vt:lpstr>PFMEA AP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2022-07-08T08:51:16Z</dcterms:modified>
</cp:coreProperties>
</file>